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ni\Downloads\"/>
    </mc:Choice>
  </mc:AlternateContent>
  <xr:revisionPtr revIDLastSave="0" documentId="13_ncr:1_{DD376D8E-3145-42F0-B732-8E0BCF0A88FF}" xr6:coauthVersionLast="47" xr6:coauthVersionMax="47" xr10:uidLastSave="{00000000-0000-0000-0000-000000000000}"/>
  <workbookProtection workbookAlgorithmName="SHA-512" workbookHashValue="kkZRQuYYGzR+VVXQT75LVjVbOx13EzpkYgzg8gFDqk/6cSW9b//YviiOCoVVIUAYMgU8PUc5n+yaM4XC5GvGkg==" workbookSaltValue="2MeNmwQCU6X+/I6s0d1a3w==" workbookSpinCount="100000" lockStructure="1"/>
  <bookViews>
    <workbookView xWindow="-108" yWindow="-108" windowWidth="23256" windowHeight="12456" activeTab="1" xr2:uid="{00000000-000D-0000-FFFF-FFFF00000000}"/>
  </bookViews>
  <sheets>
    <sheet name="Oct day" sheetId="5" r:id="rId1"/>
    <sheet name="Oct 24" sheetId="6" r:id="rId2"/>
  </sheets>
  <definedNames>
    <definedName name="_xlnm.Print_Area" localSheetId="1">'Oct 24'!$A$1:$L$49</definedName>
    <definedName name="_xlnm.Print_Area" localSheetId="0">'Oct day'!$A$1:$K$44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6" l="1"/>
  <c r="H11" i="6"/>
  <c r="H12" i="6" l="1"/>
  <c r="H13" i="6"/>
  <c r="H14" i="6"/>
  <c r="G42" i="5"/>
  <c r="D4" i="6" s="1"/>
  <c r="H42" i="5"/>
  <c r="G4" i="6" s="1"/>
  <c r="I4" i="6" s="1"/>
  <c r="K42" i="5"/>
  <c r="J4" i="6" s="1"/>
  <c r="D42" i="5"/>
  <c r="A4" i="6" s="1"/>
  <c r="C4" i="6" s="1"/>
  <c r="J34" i="5"/>
  <c r="J33" i="5"/>
  <c r="J32" i="5"/>
  <c r="J31" i="5"/>
  <c r="J29" i="5"/>
  <c r="J28" i="5"/>
  <c r="J27" i="5"/>
  <c r="J26" i="5"/>
  <c r="J25" i="5"/>
  <c r="J24" i="5"/>
  <c r="J20" i="5"/>
  <c r="J19" i="5"/>
  <c r="J18" i="5"/>
  <c r="J17" i="5"/>
  <c r="J15" i="5"/>
  <c r="J14" i="5"/>
  <c r="I34" i="5"/>
  <c r="I33" i="5"/>
  <c r="I32" i="5"/>
  <c r="I31" i="5"/>
  <c r="I29" i="5"/>
  <c r="I28" i="5"/>
  <c r="I27" i="5"/>
  <c r="I26" i="5"/>
  <c r="I25" i="5"/>
  <c r="I24" i="5"/>
  <c r="I20" i="5"/>
  <c r="I19" i="5"/>
  <c r="I18" i="5"/>
  <c r="I17" i="5"/>
  <c r="I15" i="5"/>
  <c r="I14" i="5"/>
  <c r="J11" i="5"/>
  <c r="I11" i="5"/>
  <c r="F34" i="5"/>
  <c r="F33" i="5"/>
  <c r="F32" i="5"/>
  <c r="F31" i="5"/>
  <c r="F29" i="5"/>
  <c r="F28" i="5"/>
  <c r="F27" i="5"/>
  <c r="F26" i="5"/>
  <c r="F25" i="5"/>
  <c r="F24" i="5"/>
  <c r="F20" i="5"/>
  <c r="F19" i="5"/>
  <c r="F18" i="5"/>
  <c r="F17" i="5"/>
  <c r="F15" i="5"/>
  <c r="F14" i="5"/>
  <c r="E34" i="5"/>
  <c r="E33" i="5"/>
  <c r="E32" i="5"/>
  <c r="E31" i="5"/>
  <c r="E29" i="5"/>
  <c r="E28" i="5"/>
  <c r="E27" i="5"/>
  <c r="E26" i="5"/>
  <c r="E25" i="5"/>
  <c r="E24" i="5"/>
  <c r="E20" i="5"/>
  <c r="E19" i="5"/>
  <c r="E18" i="5"/>
  <c r="E17" i="5"/>
  <c r="E15" i="5"/>
  <c r="E14" i="5"/>
  <c r="F11" i="5"/>
  <c r="E11" i="5"/>
  <c r="H22" i="6"/>
  <c r="D22" i="6"/>
  <c r="J18" i="6"/>
  <c r="I18" i="6"/>
  <c r="K18" i="6" s="1"/>
  <c r="G18" i="6"/>
  <c r="F18" i="6"/>
  <c r="E18" i="6"/>
  <c r="D18" i="6"/>
  <c r="C18" i="6"/>
  <c r="K17" i="6"/>
  <c r="L17" i="6" s="1"/>
  <c r="K16" i="6"/>
  <c r="H16" i="6"/>
  <c r="G15" i="6"/>
  <c r="F15" i="6"/>
  <c r="E15" i="6"/>
  <c r="C15" i="6"/>
  <c r="C7" i="6"/>
  <c r="G43" i="5"/>
  <c r="H18" i="6" l="1"/>
  <c r="L16" i="6"/>
  <c r="D15" i="6"/>
  <c r="H15" i="6"/>
  <c r="K43" i="5"/>
  <c r="E42" i="5"/>
  <c r="J11" i="6" s="1"/>
  <c r="K11" i="6" s="1"/>
  <c r="F42" i="5"/>
  <c r="J12" i="6" s="1"/>
  <c r="K12" i="6" s="1"/>
  <c r="L12" i="6" s="1"/>
  <c r="I42" i="5"/>
  <c r="J13" i="6" s="1"/>
  <c r="J42" i="5"/>
  <c r="J14" i="6" s="1"/>
  <c r="K14" i="6" s="1"/>
  <c r="L14" i="6" s="1"/>
  <c r="L18" i="6"/>
  <c r="I15" i="6"/>
  <c r="K13" i="6" l="1"/>
  <c r="L13" i="6" s="1"/>
  <c r="J15" i="6"/>
  <c r="L11" i="6"/>
  <c r="L15" i="6" l="1"/>
  <c r="K15" i="6"/>
  <c r="F4" i="6"/>
  <c r="L4" i="6"/>
  <c r="G7" i="6" l="1"/>
  <c r="J7" i="6" s="1"/>
</calcChain>
</file>

<file path=xl/sharedStrings.xml><?xml version="1.0" encoding="utf-8"?>
<sst xmlns="http://schemas.openxmlformats.org/spreadsheetml/2006/main" count="177" uniqueCount="123">
  <si>
    <t>ehM Ms ehy ;kstuk dk ekfld mi;ksfxrk izek.k i=</t>
  </si>
  <si>
    <t>Øl</t>
  </si>
  <si>
    <t xml:space="preserve">iks"kkgkj ls ykHkkfUor Nk= la[;k </t>
  </si>
  <si>
    <t>d{kk 1 ls 5¼xzke@Nk=½</t>
  </si>
  <si>
    <t>100 xzke</t>
  </si>
  <si>
    <t>15 xzke</t>
  </si>
  <si>
    <t>pkoy dh [kir</t>
  </si>
  <si>
    <t>nqX/k ikmMj</t>
  </si>
  <si>
    <t>xsagw dh [kir</t>
  </si>
  <si>
    <t>d{kk 6 ls 8¼xzke@Nk=½</t>
  </si>
  <si>
    <t>150 xzke</t>
  </si>
  <si>
    <t>20 xzke</t>
  </si>
  <si>
    <t>iks"kkgkj ykHkkFkhZ 1 ls 5</t>
  </si>
  <si>
    <t>dUoZtu nj</t>
  </si>
  <si>
    <t xml:space="preserve">nqX/k ykHkkFkhZ </t>
  </si>
  <si>
    <t>phuh nj</t>
  </si>
  <si>
    <t>iks"kkgkj ykHkkFkhZ 6 ls 8</t>
  </si>
  <si>
    <t>dqd de gsYij dh la[;k</t>
  </si>
  <si>
    <t>Hkqxrku ;ksX; jkf'k</t>
  </si>
  <si>
    <t>bZ/ku O;;</t>
  </si>
  <si>
    <t>dk;kZy; +}kjk Hkqxrku ;ksX; ikfjr jkf'k</t>
  </si>
  <si>
    <t>dkWye la[;k 3$6$9$12$15$16$17 dk ;ksx</t>
  </si>
  <si>
    <t>d{kk</t>
  </si>
  <si>
    <t>[kk|kUu</t>
  </si>
  <si>
    <t>ljdkj ls ekg ds nkSjku izkIr</t>
  </si>
  <si>
    <t>vU; L=kasr ls izkIr</t>
  </si>
  <si>
    <t>dqqy ¼3$4$5$6$7½ dk ;ksx</t>
  </si>
  <si>
    <t>ekg ds nkSjku O;;</t>
  </si>
  <si>
    <t>dqy ¼9$10½</t>
  </si>
  <si>
    <t>1 ls 5</t>
  </si>
  <si>
    <t>6 ls 8</t>
  </si>
  <si>
    <t>;ksx</t>
  </si>
  <si>
    <t>3- ekg ds nkSjku Js.khokj ykHkkfUor Nk=@Nk=kvksa@dqd de gsYijksa dh la[;k</t>
  </si>
  <si>
    <t>ekg ds nkSjku Js.khokj ykHkkfUor Nk=@Nk=kvksa dh la[;k 1 ls 5</t>
  </si>
  <si>
    <t>ekg ds nkSjku Js.khokj ykHkkfUor Nk=@Nk=kvksa dh la[;k 6 ls 8</t>
  </si>
  <si>
    <t>fu;qDr dqd de gsYij dh Js.kh</t>
  </si>
  <si>
    <t>dqd de gsYijksa dh la[;k</t>
  </si>
  <si>
    <t>SC</t>
  </si>
  <si>
    <t>ST</t>
  </si>
  <si>
    <t>TOTAL</t>
  </si>
  <si>
    <t>OTHER</t>
  </si>
  <si>
    <t>vk/kkj dkMZ la[;k</t>
  </si>
  <si>
    <t>5- vU; lwpuk;sa</t>
  </si>
  <si>
    <t>6- foŸkh; lwpuk</t>
  </si>
  <si>
    <t>ekg ds nkSjku fd;s x; fujh{k.kksa dh la[;k</t>
  </si>
  <si>
    <t>vf/kdkfj;ksa }kjk fujh{k.k%</t>
  </si>
  <si>
    <t>tu izfrfu/kh;ksa }kjk fujh{k.k%</t>
  </si>
  <si>
    <t>,l ,e lh lnL;ksa }kjk fujh{k.k%</t>
  </si>
  <si>
    <t>is;ty lqfo/kk ,oa okVj Vsad dh vafre lQkbZ dh fnukad %</t>
  </si>
  <si>
    <t>fpfdRlk tkap dh frfFk %</t>
  </si>
  <si>
    <t>iwoZ dh cdk;k vfxze jkf'k</t>
  </si>
  <si>
    <t>dqy vfxze jkf'k</t>
  </si>
  <si>
    <t>1- izekf.kr fd;k tkrk gS fd fo|ky; esa iks"kkgkj fu/kkZfjr ehU;w ds vuqlkj forfjr fd;k tk jgk gS rFkk izfr lIrkg Qy forfjr fd;s tk jgs gSaA</t>
  </si>
  <si>
    <t>2- izekf.kr fd;k tkrk gS fd dqd de gsYij la[;k-----------   dks ekg  --------- rd dk Hkqxrku muds cSad [kkrs esa dj fn;k x;k gSA</t>
  </si>
  <si>
    <t xml:space="preserve">5- ekg ds nkSjku tulg;ksx ls [kk|kUu  xsagw dh ek=k           pkoy dh ek=k    </t>
  </si>
  <si>
    <t>6-ekg ds nkSjku mRlo Hkkst ds :i  esa ykHkkfUor Nk=@Nk=kvksa dh la[;k d{kk 1 ls 5 ----------d{kk 6 ls 8-----------</t>
  </si>
  <si>
    <t>uksV% 1- jk'ku Mhyj ds vykok fdlh vU; ls fy;k x;k [kk|kUu ykSVkus ;ksX; ugha gksxkA</t>
  </si>
  <si>
    <t>2- mDr izi= ds lHkh dkWye dh iwfrZ dj izfrekg 5 rkjh[k rd fHktokuk lqfuf'pr djsaA</t>
  </si>
  <si>
    <t>3- izR;sd fo|ky; esa cky xksiky ;kstuk gsrq 1 dqd de gsYij dks 500 :i;s izfrekg dk vfrfjDr ekuns; Hkqxrku ns; gksxkA</t>
  </si>
  <si>
    <t>4- ftu fo|ky; esa iks"kkgkj curk gS] mu fo|ky;ksa esa ukekadu 1 ls 50 ij rhu ekg esa 1 flysaMj rFkk 51 ls 100 ukekadu ij nks ekg esa 1 flysaMj ,oa 150 ls vf/kd ukekdu ij izfrekg 1 flysaMj dk iquHkZj.k fd;k tk,xkA</t>
  </si>
  <si>
    <t>iz/kkuk/;kid fo|ky; lhy</t>
  </si>
  <si>
    <t>Øla</t>
  </si>
  <si>
    <t>fnukaad</t>
  </si>
  <si>
    <t xml:space="preserve">bl ekg fo|ky; dk ukekadu% </t>
  </si>
  <si>
    <t xml:space="preserve">loZ;ksx%&amp; </t>
  </si>
  <si>
    <t>fnuksa dh la[;k%&amp;</t>
  </si>
  <si>
    <r>
      <t>jkf'k ¼1</t>
    </r>
    <r>
      <rPr>
        <b/>
        <sz val="11"/>
        <color theme="1"/>
        <rFont val="Calibri"/>
        <family val="2"/>
      </rPr>
      <t>x</t>
    </r>
    <r>
      <rPr>
        <b/>
        <sz val="11"/>
        <color theme="1"/>
        <rFont val="DevLys 010"/>
      </rPr>
      <t>2½</t>
    </r>
  </si>
  <si>
    <r>
      <t>dqd de gsYij dh jkf'k ¼</t>
    </r>
    <r>
      <rPr>
        <b/>
        <sz val="11"/>
        <color theme="1"/>
        <rFont val="Calibri"/>
        <family val="2"/>
        <scheme val="minor"/>
      </rPr>
      <t>13x14</t>
    </r>
    <r>
      <rPr>
        <b/>
        <sz val="11"/>
        <color theme="1"/>
        <rFont val="DevLys 010"/>
      </rPr>
      <t>½</t>
    </r>
  </si>
  <si>
    <r>
      <t>jk'ku Mhyj ls m/kkj fy;k¼</t>
    </r>
    <r>
      <rPr>
        <b/>
        <sz val="11"/>
        <color theme="1"/>
        <rFont val="Calibri"/>
        <family val="2"/>
      </rPr>
      <t>₊</t>
    </r>
    <r>
      <rPr>
        <b/>
        <sz val="11"/>
        <color theme="1"/>
        <rFont val="DevLys 010"/>
      </rPr>
      <t>½ o fn;k¼&amp;½</t>
    </r>
  </si>
  <si>
    <r>
      <t>Js.kh</t>
    </r>
    <r>
      <rPr>
        <b/>
        <sz val="11"/>
        <color theme="1"/>
        <rFont val="Calibri"/>
        <family val="2"/>
        <scheme val="minor"/>
      </rPr>
      <t xml:space="preserve"> SC/ST/OBC/OTHER</t>
    </r>
  </si>
  <si>
    <t>ekg ds var esa 'ks"k ¼8&amp;11½</t>
  </si>
  <si>
    <r>
      <t xml:space="preserve">dqfdax dUotZu ,oa dqd de gsYij dk cdk;k Hkqxrku ¼ekg vafdar djsa½                           </t>
    </r>
    <r>
      <rPr>
        <b/>
        <sz val="11"/>
        <color rgb="FFFF0000"/>
        <rFont val="DevLys 010"/>
      </rPr>
      <t>uksV% ¼yky L;kgh ls vafdr djsa½</t>
    </r>
  </si>
  <si>
    <t xml:space="preserve">र </t>
  </si>
  <si>
    <t xml:space="preserve">वि </t>
  </si>
  <si>
    <t xml:space="preserve">वा </t>
  </si>
  <si>
    <t xml:space="preserve">अ </t>
  </si>
  <si>
    <t xml:space="preserve">व </t>
  </si>
  <si>
    <t xml:space="preserve">का </t>
  </si>
  <si>
    <t xml:space="preserve">श </t>
  </si>
  <si>
    <t>Lohd`r vfxze cdk;kjkf'k</t>
  </si>
  <si>
    <t>3- izekf.kr fd;k tkrk gS fd fo|ky; esa [kk|kUu miyC/k ugha gksus ds  dkj.k jk'ku Mhyj ls -----------fdxzk  xsgwa pkoy m/kkj fy;s x;Sa</t>
  </si>
  <si>
    <t>01-04-24 dks 'ks"k</t>
  </si>
  <si>
    <t>01-04-24 ls xr ekg rd izkIr</t>
  </si>
  <si>
    <t>01-04-24 ls xr ekg rd O;;</t>
  </si>
  <si>
    <t>4- dqd de gsYij dh lwpuk</t>
  </si>
  <si>
    <t>loZ ;ksx%&amp;</t>
  </si>
  <si>
    <t>dqd de gsYij dk uke</t>
  </si>
  <si>
    <t>nq/k xeZ djus gsrq ekuns;</t>
  </si>
  <si>
    <t>xsagw</t>
  </si>
  <si>
    <t>pkoy</t>
  </si>
  <si>
    <t>ikmMj</t>
  </si>
  <si>
    <r>
      <t>jkf'k ¼4</t>
    </r>
    <r>
      <rPr>
        <b/>
        <sz val="11"/>
        <color theme="1"/>
        <rFont val="Calibri"/>
        <family val="2"/>
        <scheme val="minor"/>
      </rPr>
      <t>x</t>
    </r>
    <r>
      <rPr>
        <b/>
        <sz val="9"/>
        <color theme="1"/>
        <rFont val="Calibri"/>
        <family val="2"/>
        <scheme val="minor"/>
      </rPr>
      <t>5</t>
    </r>
    <r>
      <rPr>
        <b/>
        <sz val="11"/>
        <color theme="1"/>
        <rFont val="DevLys 010"/>
      </rPr>
      <t>½</t>
    </r>
  </si>
  <si>
    <r>
      <t>jkf'k ¼7</t>
    </r>
    <r>
      <rPr>
        <b/>
        <sz val="11"/>
        <color theme="1"/>
        <rFont val="Calibri"/>
        <family val="2"/>
      </rPr>
      <t>x</t>
    </r>
    <r>
      <rPr>
        <b/>
        <sz val="9"/>
        <color theme="1"/>
        <rFont val="Calibri"/>
        <family val="2"/>
      </rPr>
      <t>8</t>
    </r>
    <r>
      <rPr>
        <b/>
        <sz val="11"/>
        <color theme="1"/>
        <rFont val="DevLys 010"/>
      </rPr>
      <t>½</t>
    </r>
  </si>
  <si>
    <r>
      <t>jkf'k ¼10</t>
    </r>
    <r>
      <rPr>
        <b/>
        <sz val="11"/>
        <color theme="1"/>
        <rFont val="Calibri"/>
        <family val="2"/>
      </rPr>
      <t>x</t>
    </r>
    <r>
      <rPr>
        <b/>
        <sz val="9"/>
        <color theme="1"/>
        <rFont val="Calibri"/>
        <family val="2"/>
      </rPr>
      <t>11</t>
    </r>
    <r>
      <rPr>
        <b/>
        <sz val="11"/>
        <color theme="1"/>
        <rFont val="DevLys 010"/>
      </rPr>
      <t>½</t>
    </r>
  </si>
  <si>
    <r>
      <rPr>
        <b/>
        <sz val="10"/>
        <color theme="1"/>
        <rFont val="Calibri"/>
        <family val="2"/>
        <scheme val="minor"/>
      </rPr>
      <t>MDM</t>
    </r>
    <r>
      <rPr>
        <b/>
        <sz val="12"/>
        <color theme="1"/>
        <rFont val="DevLys 010"/>
      </rPr>
      <t xml:space="preserve"> dksM</t>
    </r>
    <r>
      <rPr>
        <b/>
        <sz val="12"/>
        <color theme="1"/>
        <rFont val="Calibri"/>
        <family val="2"/>
        <scheme val="minor"/>
      </rPr>
      <t>:</t>
    </r>
  </si>
  <si>
    <t>uojk=k LFkkiuk vodk'k</t>
  </si>
  <si>
    <t>nqxkZ"Veh vodk'k</t>
  </si>
  <si>
    <t>fot;kn'keh vodk'k</t>
  </si>
  <si>
    <t>e/;kof/k vodk'k</t>
  </si>
  <si>
    <t>ftyk Lrjh; f'k{kd lEesyu vodk'k</t>
  </si>
  <si>
    <t>xka/kh t;Urh vodk'k</t>
  </si>
  <si>
    <t xml:space="preserve">1- ekg vDVqcj 2024 gsrq Hkqxrku ;ksX; jkf'k dk fooj.k </t>
  </si>
  <si>
    <t>RICE</t>
  </si>
  <si>
    <t>WHEAT</t>
  </si>
  <si>
    <t>[kk|kUu dk izdkj</t>
  </si>
  <si>
    <t>CykWd%</t>
  </si>
  <si>
    <t xml:space="preserve">fo|ky; dk uke% </t>
  </si>
  <si>
    <t>cSasd dk uke%</t>
  </si>
  <si>
    <t>laLFkk iz/kku@iks"kkgkj izHkkjh dk eksckby%</t>
  </si>
  <si>
    <t xml:space="preserve">okV~l,Ii uEcj% </t>
  </si>
  <si>
    <t>d{kk  1 ls 5 %</t>
  </si>
  <si>
    <t>d{kk 6 ls 8 %</t>
  </si>
  <si>
    <t>xzke iapk;r%</t>
  </si>
  <si>
    <t>[kkrk la[;k%</t>
  </si>
  <si>
    <t>1  vizsy 2024 ls izHkkoh                                  lHkh dkWye dh iwfÙkZ vko';d :i ls djsa</t>
  </si>
  <si>
    <r>
      <rPr>
        <b/>
        <sz val="12"/>
        <color theme="1"/>
        <rFont val="Calibri"/>
        <family val="2"/>
        <scheme val="minor"/>
      </rPr>
      <t>IFSC</t>
    </r>
    <r>
      <rPr>
        <b/>
        <sz val="12"/>
        <color theme="1"/>
        <rFont val="DevLys 010"/>
      </rPr>
      <t xml:space="preserve"> dksM% </t>
    </r>
  </si>
  <si>
    <t xml:space="preserve">d{kk 1 ls 5o d{kk 6 ls8 dk iks"kkgkj ekuns; fcy ekg% </t>
  </si>
  <si>
    <t>vDVqcj 2024</t>
  </si>
  <si>
    <t>iks"kkgkj izHkkjh ds eksckby uacj</t>
  </si>
  <si>
    <t xml:space="preserve">2- [kk|kUu fdyksxzke esa                                </t>
  </si>
  <si>
    <t>https://gurusevika.in/</t>
  </si>
  <si>
    <t>https://whatsapp.com/channel/0029VaAQQTrK0IBdaoDfOC1Z/</t>
  </si>
  <si>
    <t>Join our whatsapp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</si>
</sst>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DevLys 010"/>
    </font>
    <font>
      <b/>
      <sz val="11"/>
      <color theme="1"/>
      <name val="Calibri"/>
      <family val="2"/>
      <scheme val="minor"/>
    </font>
    <font>
      <b/>
      <sz val="11"/>
      <color theme="1"/>
      <name val="DevLys 010"/>
    </font>
    <font>
      <b/>
      <sz val="12"/>
      <color theme="1"/>
      <name val="DevLys 010"/>
    </font>
    <font>
      <b/>
      <sz val="11"/>
      <color theme="1"/>
      <name val="Calibri"/>
      <family val="2"/>
    </font>
    <font>
      <b/>
      <sz val="11"/>
      <color rgb="FFFF0000"/>
      <name val="DevLys 010"/>
    </font>
    <font>
      <b/>
      <sz val="9"/>
      <color theme="1"/>
      <name val="DevLys 010"/>
    </font>
    <font>
      <u/>
      <sz val="11"/>
      <color theme="10"/>
      <name val="Calibri"/>
      <family val="2"/>
      <scheme val="minor"/>
    </font>
    <font>
      <b/>
      <sz val="10"/>
      <color theme="1"/>
      <name val="DevLys 010"/>
    </font>
    <font>
      <sz val="10"/>
      <color theme="1"/>
      <name val="Calibri"/>
      <family val="2"/>
      <scheme val="minor"/>
    </font>
    <font>
      <sz val="12"/>
      <color theme="1"/>
      <name val="DevLys 010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4"/>
      <color theme="1"/>
      <name val="DevLys 010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4"/>
      <color theme="0"/>
      <name val="DevLys 010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4"/>
      <color theme="1"/>
      <name val="DevLys 010"/>
    </font>
    <font>
      <sz val="10"/>
      <color theme="1"/>
      <name val="Cambria"/>
      <family val="1"/>
    </font>
    <font>
      <b/>
      <sz val="16"/>
      <color theme="1"/>
      <name val="DevLys 010"/>
    </font>
    <font>
      <b/>
      <u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6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rgb="FF92D050"/>
        <bgColor theme="6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7">
    <xf numFmtId="0" fontId="0" fillId="0" borderId="0" xfId="0"/>
    <xf numFmtId="0" fontId="2" fillId="7" borderId="1" xfId="0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16" fillId="0" borderId="2" xfId="0" applyFont="1" applyBorder="1" applyAlignment="1" applyProtection="1">
      <alignment vertical="top"/>
      <protection locked="0"/>
    </xf>
    <xf numFmtId="0" fontId="16" fillId="0" borderId="4" xfId="0" applyFont="1" applyBorder="1" applyAlignment="1" applyProtection="1">
      <alignment vertical="top"/>
      <protection locked="0"/>
    </xf>
    <xf numFmtId="0" fontId="23" fillId="0" borderId="1" xfId="0" applyFont="1" applyBorder="1" applyAlignment="1" applyProtection="1">
      <alignment vertical="top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23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164" fontId="17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18" fillId="9" borderId="1" xfId="0" applyFont="1" applyFill="1" applyBorder="1" applyAlignment="1" applyProtection="1">
      <alignment horizontal="center" vertical="center"/>
      <protection hidden="1"/>
    </xf>
    <xf numFmtId="0" fontId="19" fillId="9" borderId="1" xfId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Protection="1">
      <protection locked="0"/>
    </xf>
    <xf numFmtId="14" fontId="3" fillId="6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vertical="center"/>
      <protection locked="0"/>
    </xf>
    <xf numFmtId="0" fontId="3" fillId="10" borderId="4" xfId="0" applyFont="1" applyFill="1" applyBorder="1" applyAlignment="1" applyProtection="1">
      <alignment vertical="center"/>
      <protection locked="0"/>
    </xf>
    <xf numFmtId="0" fontId="3" fillId="10" borderId="3" xfId="0" applyFont="1" applyFill="1" applyBorder="1" applyAlignment="1" applyProtection="1">
      <alignment vertical="center"/>
      <protection locked="0"/>
    </xf>
    <xf numFmtId="0" fontId="3" fillId="7" borderId="2" xfId="0" applyFont="1" applyFill="1" applyBorder="1" applyAlignment="1" applyProtection="1">
      <alignment vertical="center" wrapText="1"/>
      <protection hidden="1"/>
    </xf>
    <xf numFmtId="0" fontId="3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5" fillId="7" borderId="2" xfId="0" applyFont="1" applyFill="1" applyBorder="1" applyAlignment="1" applyProtection="1">
      <alignment vertical="center"/>
      <protection hidden="1"/>
    </xf>
    <xf numFmtId="0" fontId="5" fillId="7" borderId="3" xfId="0" applyFont="1" applyFill="1" applyBorder="1" applyAlignment="1" applyProtection="1">
      <alignment vertical="center"/>
      <protection hidden="1"/>
    </xf>
    <xf numFmtId="0" fontId="5" fillId="7" borderId="4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1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2" fontId="12" fillId="7" borderId="1" xfId="0" applyNumberFormat="1" applyFont="1" applyFill="1" applyBorder="1" applyAlignment="1" applyProtection="1">
      <alignment horizontal="center" vertic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vertical="center"/>
      <protection hidden="1"/>
    </xf>
    <xf numFmtId="0" fontId="10" fillId="7" borderId="3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3" xfId="0" applyFont="1" applyFill="1" applyBorder="1" applyAlignment="1" applyProtection="1">
      <alignment vertical="center"/>
      <protection hidden="1"/>
    </xf>
    <xf numFmtId="0" fontId="8" fillId="6" borderId="11" xfId="1" applyFill="1" applyBorder="1" applyAlignment="1" applyProtection="1">
      <protection locked="0"/>
    </xf>
    <xf numFmtId="0" fontId="8" fillId="6" borderId="0" xfId="1" applyFill="1" applyAlignment="1" applyProtection="1">
      <protection locked="0"/>
    </xf>
    <xf numFmtId="0" fontId="0" fillId="11" borderId="0" xfId="0" applyFill="1" applyProtection="1">
      <protection locked="0"/>
    </xf>
    <xf numFmtId="0" fontId="8" fillId="11" borderId="11" xfId="1" applyFill="1" applyBorder="1" applyAlignment="1" applyProtection="1"/>
    <xf numFmtId="0" fontId="8" fillId="11" borderId="0" xfId="1" applyFill="1" applyAlignment="1" applyProtection="1"/>
    <xf numFmtId="0" fontId="0" fillId="11" borderId="0" xfId="0" applyFill="1"/>
    <xf numFmtId="0" fontId="18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 vertical="top"/>
      <protection locked="0"/>
    </xf>
    <xf numFmtId="0" fontId="23" fillId="0" borderId="3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right" vertical="top"/>
      <protection locked="0"/>
    </xf>
    <xf numFmtId="0" fontId="16" fillId="0" borderId="4" xfId="0" applyFont="1" applyBorder="1" applyAlignment="1" applyProtection="1">
      <alignment horizontal="right" vertical="top"/>
      <protection locked="0"/>
    </xf>
    <xf numFmtId="0" fontId="16" fillId="0" borderId="3" xfId="0" applyFont="1" applyBorder="1" applyAlignment="1" applyProtection="1">
      <alignment horizontal="right" vertical="top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1" fontId="23" fillId="0" borderId="1" xfId="0" applyNumberFormat="1" applyFont="1" applyBorder="1" applyAlignment="1" applyProtection="1">
      <alignment horizontal="center" vertical="top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top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0" fontId="16" fillId="0" borderId="4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8" fillId="11" borderId="11" xfId="1" applyFill="1" applyBorder="1" applyAlignment="1" applyProtection="1">
      <alignment horizontal="center"/>
    </xf>
    <xf numFmtId="0" fontId="8" fillId="11" borderId="0" xfId="1" applyFill="1" applyBorder="1" applyAlignment="1" applyProtection="1">
      <alignment horizontal="center"/>
    </xf>
    <xf numFmtId="0" fontId="26" fillId="11" borderId="11" xfId="0" applyFont="1" applyFill="1" applyBorder="1" applyAlignment="1">
      <alignment horizontal="center"/>
    </xf>
    <xf numFmtId="0" fontId="26" fillId="11" borderId="0" xfId="0" applyFont="1" applyFill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/>
      <protection locked="0"/>
    </xf>
    <xf numFmtId="0" fontId="16" fillId="8" borderId="4" xfId="0" applyFont="1" applyFill="1" applyBorder="1" applyAlignment="1" applyProtection="1">
      <alignment horizontal="center"/>
      <protection locked="0"/>
    </xf>
    <xf numFmtId="0" fontId="16" fillId="8" borderId="3" xfId="0" applyFont="1" applyFill="1" applyBorder="1" applyAlignment="1" applyProtection="1">
      <alignment horizontal="center"/>
      <protection locked="0"/>
    </xf>
    <xf numFmtId="0" fontId="1" fillId="7" borderId="2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 applyProtection="1">
      <alignment horizontal="center"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4" fillId="10" borderId="3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12" fillId="7" borderId="5" xfId="0" applyFont="1" applyFill="1" applyBorder="1" applyAlignment="1" applyProtection="1">
      <alignment horizontal="center" vertical="center"/>
      <protection hidden="1"/>
    </xf>
    <xf numFmtId="0" fontId="12" fillId="7" borderId="6" xfId="0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1" fontId="14" fillId="6" borderId="2" xfId="0" applyNumberFormat="1" applyFont="1" applyFill="1" applyBorder="1" applyAlignment="1" applyProtection="1">
      <alignment horizontal="center" vertical="center"/>
      <protection locked="0"/>
    </xf>
    <xf numFmtId="1" fontId="14" fillId="6" borderId="4" xfId="0" applyNumberFormat="1" applyFont="1" applyFill="1" applyBorder="1" applyAlignment="1" applyProtection="1">
      <alignment horizontal="center" vertical="center"/>
      <protection locked="0"/>
    </xf>
    <xf numFmtId="1" fontId="14" fillId="6" borderId="3" xfId="0" applyNumberFormat="1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left" vertical="top" wrapText="1"/>
      <protection locked="0"/>
    </xf>
    <xf numFmtId="0" fontId="3" fillId="10" borderId="2" xfId="0" applyFont="1" applyFill="1" applyBorder="1" applyAlignment="1" applyProtection="1">
      <alignment horizontal="center"/>
      <protection locked="0"/>
    </xf>
    <xf numFmtId="0" fontId="3" fillId="10" borderId="4" xfId="0" applyFont="1" applyFill="1" applyBorder="1" applyAlignment="1" applyProtection="1">
      <alignment horizontal="center"/>
      <protection locked="0"/>
    </xf>
    <xf numFmtId="0" fontId="3" fillId="10" borderId="3" xfId="0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 applyProtection="1">
      <alignment horizontal="center" vertical="center" wrapText="1"/>
      <protection locked="0"/>
    </xf>
    <xf numFmtId="0" fontId="3" fillId="10" borderId="7" xfId="0" applyFont="1" applyFill="1" applyBorder="1" applyAlignment="1" applyProtection="1">
      <alignment horizontal="center" vertical="center" wrapText="1"/>
      <protection locked="0"/>
    </xf>
    <xf numFmtId="0" fontId="3" fillId="10" borderId="6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 applyProtection="1">
      <alignment horizontal="center"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3" fillId="10" borderId="10" xfId="0" applyFont="1" applyFill="1" applyBorder="1" applyAlignment="1" applyProtection="1">
      <alignment horizontal="center" vertical="center" wrapText="1"/>
      <protection locked="0"/>
    </xf>
    <xf numFmtId="0" fontId="3" fillId="10" borderId="11" xfId="0" applyFont="1" applyFill="1" applyBorder="1" applyAlignment="1" applyProtection="1">
      <alignment horizontal="center" vertical="center" wrapText="1"/>
      <protection locked="0"/>
    </xf>
    <xf numFmtId="0" fontId="3" fillId="10" borderId="0" xfId="0" applyFont="1" applyFill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 applyProtection="1">
      <alignment horizontal="center" vertical="center" wrapText="1"/>
      <protection locked="0"/>
    </xf>
    <xf numFmtId="0" fontId="3" fillId="10" borderId="13" xfId="0" applyFont="1" applyFill="1" applyBorder="1" applyAlignment="1" applyProtection="1">
      <alignment horizontal="center" vertical="center" wrapText="1"/>
      <protection locked="0"/>
    </xf>
    <xf numFmtId="0" fontId="3" fillId="10" borderId="14" xfId="0" applyFont="1" applyFill="1" applyBorder="1" applyAlignment="1" applyProtection="1">
      <alignment horizontal="center" vertical="center" wrapText="1"/>
      <protection locked="0"/>
    </xf>
    <xf numFmtId="0" fontId="3" fillId="10" borderId="15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3" fillId="10" borderId="2" xfId="0" applyFont="1" applyFill="1" applyBorder="1" applyAlignment="1" applyProtection="1">
      <alignment horizontal="left" vertical="center" wrapText="1"/>
      <protection locked="0"/>
    </xf>
    <xf numFmtId="0" fontId="3" fillId="10" borderId="4" xfId="0" applyFont="1" applyFill="1" applyBorder="1" applyAlignment="1" applyProtection="1">
      <alignment horizontal="left" vertical="center" wrapText="1"/>
      <protection locked="0"/>
    </xf>
    <xf numFmtId="0" fontId="3" fillId="10" borderId="3" xfId="0" applyFont="1" applyFill="1" applyBorder="1" applyAlignment="1" applyProtection="1">
      <alignment horizontal="left" vertical="center" wrapText="1"/>
      <protection locked="0"/>
    </xf>
    <xf numFmtId="0" fontId="3" fillId="10" borderId="1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left" vertical="top" wrapText="1"/>
      <protection locked="0"/>
    </xf>
    <xf numFmtId="0" fontId="7" fillId="6" borderId="9" xfId="0" applyFont="1" applyFill="1" applyBorder="1" applyAlignment="1" applyProtection="1">
      <alignment horizontal="left" vertical="top" wrapText="1"/>
      <protection locked="0"/>
    </xf>
    <xf numFmtId="0" fontId="7" fillId="6" borderId="10" xfId="0" applyFont="1" applyFill="1" applyBorder="1" applyAlignment="1" applyProtection="1">
      <alignment horizontal="left" vertical="top" wrapText="1"/>
      <protection locked="0"/>
    </xf>
    <xf numFmtId="0" fontId="7" fillId="6" borderId="12" xfId="0" applyFont="1" applyFill="1" applyBorder="1" applyAlignment="1" applyProtection="1">
      <alignment horizontal="left" vertical="top" wrapText="1"/>
      <protection locked="0"/>
    </xf>
    <xf numFmtId="0" fontId="4" fillId="10" borderId="2" xfId="0" applyFont="1" applyFill="1" applyBorder="1" applyAlignment="1" applyProtection="1">
      <alignment horizontal="right"/>
      <protection locked="0"/>
    </xf>
    <xf numFmtId="0" fontId="4" fillId="10" borderId="4" xfId="0" applyFont="1" applyFill="1" applyBorder="1" applyAlignment="1" applyProtection="1">
      <alignment horizontal="right"/>
      <protection locked="0"/>
    </xf>
    <xf numFmtId="0" fontId="8" fillId="0" borderId="4" xfId="1" applyFill="1" applyBorder="1" applyAlignment="1" applyProtection="1">
      <alignment horizontal="center" vertical="center"/>
    </xf>
    <xf numFmtId="0" fontId="8" fillId="0" borderId="3" xfId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center"/>
      <protection locked="0"/>
    </xf>
    <xf numFmtId="0" fontId="7" fillId="6" borderId="13" xfId="0" applyFont="1" applyFill="1" applyBorder="1" applyAlignment="1" applyProtection="1">
      <alignment horizontal="left" vertical="top" wrapText="1"/>
      <protection locked="0"/>
    </xf>
    <xf numFmtId="0" fontId="7" fillId="6" borderId="14" xfId="0" applyFont="1" applyFill="1" applyBorder="1" applyAlignment="1" applyProtection="1">
      <alignment horizontal="left" vertical="top" wrapText="1"/>
      <protection locked="0"/>
    </xf>
    <xf numFmtId="0" fontId="7" fillId="6" borderId="15" xfId="0" applyFont="1" applyFill="1" applyBorder="1" applyAlignment="1" applyProtection="1">
      <alignment horizontal="left" vertical="top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292100</xdr:colOff>
      <xdr:row>8</xdr:row>
      <xdr:rowOff>438150</xdr:rowOff>
    </xdr:from>
    <xdr:to>
      <xdr:col>17</xdr:col>
      <xdr:colOff>533400</xdr:colOff>
      <xdr:row>9</xdr:row>
      <xdr:rowOff>165608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899900" y="2616200"/>
          <a:ext cx="241300" cy="43865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hatsapp.com/channel/0029VaAQQTrK0IBdaoDfOC1Z/" TargetMode="External"/><Relationship Id="rId1" Type="http://schemas.openxmlformats.org/officeDocument/2006/relationships/hyperlink" Target="https://gurusevika.i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opLeftCell="A19" zoomScale="130" zoomScaleNormal="130" workbookViewId="0">
      <selection activeCell="I46" sqref="I46"/>
    </sheetView>
  </sheetViews>
  <sheetFormatPr defaultColWidth="8.77734375" defaultRowHeight="14.4" x14ac:dyDescent="0.3"/>
  <cols>
    <col min="1" max="1" width="4" style="3" customWidth="1"/>
    <col min="2" max="2" width="10.21875" style="3" customWidth="1"/>
    <col min="3" max="3" width="6.88671875" style="3" customWidth="1"/>
    <col min="4" max="6" width="10.21875" style="3" customWidth="1"/>
    <col min="7" max="7" width="9.6640625" style="3" customWidth="1"/>
    <col min="8" max="8" width="8.77734375" style="3" customWidth="1"/>
    <col min="9" max="9" width="12.21875" style="3" customWidth="1"/>
    <col min="10" max="11" width="10.21875" style="3" customWidth="1"/>
    <col min="12" max="16384" width="8.77734375" style="3"/>
  </cols>
  <sheetData>
    <row r="1" spans="1:13" ht="19.95" customHeight="1" x14ac:dyDescent="0.35">
      <c r="A1" s="75" t="s">
        <v>114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ht="19.95" customHeight="1" x14ac:dyDescent="0.3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3" ht="19.95" customHeight="1" x14ac:dyDescent="0.3">
      <c r="A3" s="97" t="s">
        <v>116</v>
      </c>
      <c r="B3" s="98"/>
      <c r="C3" s="98"/>
      <c r="D3" s="98"/>
      <c r="E3" s="98"/>
      <c r="F3" s="98"/>
      <c r="G3" s="81" t="s">
        <v>117</v>
      </c>
      <c r="H3" s="82"/>
      <c r="I3" s="5" t="s">
        <v>94</v>
      </c>
      <c r="J3" s="92"/>
      <c r="K3" s="92"/>
    </row>
    <row r="4" spans="1:13" ht="19.95" customHeight="1" x14ac:dyDescent="0.3">
      <c r="A4" s="89" t="s">
        <v>106</v>
      </c>
      <c r="B4" s="90"/>
      <c r="C4" s="90"/>
      <c r="D4" s="96"/>
      <c r="E4" s="96"/>
      <c r="F4" s="96"/>
      <c r="G4" s="6" t="s">
        <v>112</v>
      </c>
      <c r="H4" s="7"/>
      <c r="I4" s="8"/>
      <c r="J4" s="9" t="s">
        <v>105</v>
      </c>
      <c r="K4" s="8"/>
    </row>
    <row r="5" spans="1:13" ht="19.95" customHeight="1" x14ac:dyDescent="0.3">
      <c r="A5" s="97" t="s">
        <v>107</v>
      </c>
      <c r="B5" s="98"/>
      <c r="C5" s="96"/>
      <c r="D5" s="96"/>
      <c r="E5" s="96"/>
      <c r="F5" s="5" t="s">
        <v>113</v>
      </c>
      <c r="G5" s="93"/>
      <c r="H5" s="93"/>
      <c r="I5" s="10" t="s">
        <v>115</v>
      </c>
      <c r="J5" s="94"/>
      <c r="K5" s="95"/>
    </row>
    <row r="6" spans="1:13" ht="19.95" customHeight="1" x14ac:dyDescent="0.3">
      <c r="A6" s="89" t="s">
        <v>63</v>
      </c>
      <c r="B6" s="90"/>
      <c r="C6" s="90"/>
      <c r="D6" s="90"/>
      <c r="E6" s="91"/>
      <c r="F6" s="97" t="s">
        <v>110</v>
      </c>
      <c r="G6" s="98"/>
      <c r="H6" s="11"/>
      <c r="I6" s="97" t="s">
        <v>111</v>
      </c>
      <c r="J6" s="98"/>
      <c r="K6" s="12"/>
    </row>
    <row r="7" spans="1:13" ht="19.95" customHeight="1" x14ac:dyDescent="0.3">
      <c r="A7" s="6" t="s">
        <v>108</v>
      </c>
      <c r="B7" s="7"/>
      <c r="C7" s="7"/>
      <c r="D7" s="7"/>
      <c r="E7" s="7"/>
      <c r="F7" s="96"/>
      <c r="G7" s="96"/>
      <c r="H7" s="6" t="s">
        <v>109</v>
      </c>
      <c r="I7" s="7"/>
      <c r="J7" s="96"/>
      <c r="K7" s="96"/>
    </row>
    <row r="8" spans="1:13" ht="19.95" customHeight="1" x14ac:dyDescent="0.3">
      <c r="A8" s="102" t="s">
        <v>61</v>
      </c>
      <c r="B8" s="102" t="s">
        <v>62</v>
      </c>
      <c r="C8" s="83" t="s">
        <v>104</v>
      </c>
      <c r="D8" s="83" t="s">
        <v>2</v>
      </c>
      <c r="E8" s="86" t="s">
        <v>3</v>
      </c>
      <c r="F8" s="87"/>
      <c r="G8" s="88"/>
      <c r="H8" s="83" t="s">
        <v>2</v>
      </c>
      <c r="I8" s="86" t="s">
        <v>9</v>
      </c>
      <c r="J8" s="87"/>
      <c r="K8" s="88"/>
    </row>
    <row r="9" spans="1:13" ht="19.95" customHeight="1" x14ac:dyDescent="0.3">
      <c r="A9" s="103"/>
      <c r="B9" s="103"/>
      <c r="C9" s="84"/>
      <c r="D9" s="84"/>
      <c r="E9" s="86" t="s">
        <v>4</v>
      </c>
      <c r="F9" s="88"/>
      <c r="G9" s="13" t="s">
        <v>5</v>
      </c>
      <c r="H9" s="84"/>
      <c r="I9" s="86" t="s">
        <v>10</v>
      </c>
      <c r="J9" s="88"/>
      <c r="K9" s="13" t="s">
        <v>11</v>
      </c>
    </row>
    <row r="10" spans="1:13" ht="31.95" customHeight="1" x14ac:dyDescent="0.3">
      <c r="A10" s="104"/>
      <c r="B10" s="104"/>
      <c r="C10" s="85"/>
      <c r="D10" s="85"/>
      <c r="E10" s="14" t="s">
        <v>8</v>
      </c>
      <c r="F10" s="14" t="s">
        <v>6</v>
      </c>
      <c r="G10" s="15" t="s">
        <v>7</v>
      </c>
      <c r="H10" s="85"/>
      <c r="I10" s="14" t="s">
        <v>8</v>
      </c>
      <c r="J10" s="14" t="s">
        <v>6</v>
      </c>
      <c r="K10" s="15" t="s">
        <v>7</v>
      </c>
    </row>
    <row r="11" spans="1:13" ht="19.95" customHeight="1" x14ac:dyDescent="0.3">
      <c r="A11" s="16">
        <v>1</v>
      </c>
      <c r="B11" s="17">
        <v>45566</v>
      </c>
      <c r="C11" s="18" t="s">
        <v>102</v>
      </c>
      <c r="D11" s="19"/>
      <c r="E11" s="34">
        <f>IF(C11="WHEAT",D11*0.1,0)</f>
        <v>0</v>
      </c>
      <c r="F11" s="34">
        <f>IF(C11="RICE",D11*0.1,0)</f>
        <v>0</v>
      </c>
      <c r="G11" s="20">
        <v>0</v>
      </c>
      <c r="H11" s="20"/>
      <c r="I11" s="34">
        <f>IF(C11="WHEAT",H11*0.15,0)</f>
        <v>0</v>
      </c>
      <c r="J11" s="34">
        <f>IF(C11="RICE",H11*0.15,0)</f>
        <v>0</v>
      </c>
      <c r="K11" s="20">
        <v>0</v>
      </c>
    </row>
    <row r="12" spans="1:13" ht="19.95" customHeight="1" x14ac:dyDescent="0.3">
      <c r="A12" s="73">
        <v>2</v>
      </c>
      <c r="B12" s="74">
        <v>45567</v>
      </c>
      <c r="C12" s="105" t="s">
        <v>100</v>
      </c>
      <c r="D12" s="106"/>
      <c r="E12" s="106"/>
      <c r="F12" s="106"/>
      <c r="G12" s="106"/>
      <c r="H12" s="106"/>
      <c r="I12" s="106"/>
      <c r="J12" s="106"/>
      <c r="K12" s="107"/>
    </row>
    <row r="13" spans="1:13" ht="19.95" customHeight="1" x14ac:dyDescent="0.3">
      <c r="A13" s="73">
        <v>3</v>
      </c>
      <c r="B13" s="74">
        <v>45568</v>
      </c>
      <c r="C13" s="105" t="s">
        <v>95</v>
      </c>
      <c r="D13" s="106"/>
      <c r="E13" s="106"/>
      <c r="F13" s="106"/>
      <c r="G13" s="106"/>
      <c r="H13" s="106"/>
      <c r="I13" s="106"/>
      <c r="J13" s="106"/>
      <c r="K13" s="107"/>
      <c r="M13" s="4"/>
    </row>
    <row r="14" spans="1:13" ht="19.95" customHeight="1" x14ac:dyDescent="0.3">
      <c r="A14" s="16">
        <v>4</v>
      </c>
      <c r="B14" s="17">
        <v>45569</v>
      </c>
      <c r="C14" s="18" t="s">
        <v>103</v>
      </c>
      <c r="D14" s="21"/>
      <c r="E14" s="34">
        <f>IF(C14="WHEAT",D14*0.1,0)</f>
        <v>0</v>
      </c>
      <c r="F14" s="34">
        <f>IF(C14="RICE",D14*0.1,0)</f>
        <v>0</v>
      </c>
      <c r="G14" s="22">
        <v>0</v>
      </c>
      <c r="H14" s="21"/>
      <c r="I14" s="34">
        <f>IF(C14="WHEAT",H14*0.15,0)</f>
        <v>0</v>
      </c>
      <c r="J14" s="34">
        <f>IF(C14="RICE",H14*0.15,0)</f>
        <v>0</v>
      </c>
      <c r="K14" s="22">
        <v>0</v>
      </c>
    </row>
    <row r="15" spans="1:13" ht="19.95" customHeight="1" x14ac:dyDescent="0.3">
      <c r="A15" s="16">
        <v>5</v>
      </c>
      <c r="B15" s="17">
        <v>45570</v>
      </c>
      <c r="C15" s="18" t="s">
        <v>103</v>
      </c>
      <c r="D15" s="21"/>
      <c r="E15" s="34">
        <f>IF(C15="WHEAT",D15*0.1,0)</f>
        <v>0</v>
      </c>
      <c r="F15" s="34">
        <f>IF(C15="RICE",D15*0.1,0)</f>
        <v>0</v>
      </c>
      <c r="G15" s="22">
        <v>0</v>
      </c>
      <c r="H15" s="21"/>
      <c r="I15" s="34">
        <f>IF(C15="WHEAT",H15*0.15,0)</f>
        <v>0</v>
      </c>
      <c r="J15" s="34">
        <f>IF(C15="RICE",H15*0.15,0)</f>
        <v>0</v>
      </c>
      <c r="K15" s="22">
        <v>0</v>
      </c>
    </row>
    <row r="16" spans="1:13" ht="19.95" customHeight="1" x14ac:dyDescent="0.3">
      <c r="A16" s="23">
        <v>6</v>
      </c>
      <c r="B16" s="24">
        <v>45571</v>
      </c>
      <c r="C16" s="24"/>
      <c r="D16" s="25" t="s">
        <v>72</v>
      </c>
      <c r="E16" s="25" t="s">
        <v>73</v>
      </c>
      <c r="F16" s="25" t="s">
        <v>74</v>
      </c>
      <c r="G16" s="25" t="s">
        <v>72</v>
      </c>
      <c r="H16" s="25" t="s">
        <v>75</v>
      </c>
      <c r="I16" s="25" t="s">
        <v>76</v>
      </c>
      <c r="J16" s="25" t="s">
        <v>77</v>
      </c>
      <c r="K16" s="25" t="s">
        <v>78</v>
      </c>
    </row>
    <row r="17" spans="1:11" ht="19.95" customHeight="1" x14ac:dyDescent="0.3">
      <c r="A17" s="16">
        <v>7</v>
      </c>
      <c r="B17" s="17">
        <v>45572</v>
      </c>
      <c r="C17" s="18" t="s">
        <v>103</v>
      </c>
      <c r="D17" s="26"/>
      <c r="E17" s="34">
        <f>IF(C17="WHEAT",D17*0.1,0)</f>
        <v>0</v>
      </c>
      <c r="F17" s="34">
        <f>IF(C17="RICE",D17*0.1,0)</f>
        <v>0</v>
      </c>
      <c r="G17" s="27">
        <v>0</v>
      </c>
      <c r="H17" s="26"/>
      <c r="I17" s="34">
        <f>IF(C17="WHEAT",H17*0.15,0)</f>
        <v>0</v>
      </c>
      <c r="J17" s="34">
        <f>IF(C17="RICE",H17*0.15,0)</f>
        <v>0</v>
      </c>
      <c r="K17" s="22">
        <v>0</v>
      </c>
    </row>
    <row r="18" spans="1:11" ht="19.95" customHeight="1" x14ac:dyDescent="0.3">
      <c r="A18" s="16">
        <v>8</v>
      </c>
      <c r="B18" s="17">
        <v>45573</v>
      </c>
      <c r="C18" s="18" t="s">
        <v>102</v>
      </c>
      <c r="D18" s="19"/>
      <c r="E18" s="34">
        <f>IF(C18="WHEAT",D18*0.1,0)</f>
        <v>0</v>
      </c>
      <c r="F18" s="34">
        <f>IF(C18="RICE",D18*0.1,0)</f>
        <v>0</v>
      </c>
      <c r="G18" s="20">
        <v>0</v>
      </c>
      <c r="H18" s="19"/>
      <c r="I18" s="34">
        <f>IF(C18="WHEAT",H18*0.15,0)</f>
        <v>0</v>
      </c>
      <c r="J18" s="34">
        <f>IF(C18="RICE",H18*0.15,0)</f>
        <v>0</v>
      </c>
      <c r="K18" s="20">
        <v>0</v>
      </c>
    </row>
    <row r="19" spans="1:11" ht="19.95" customHeight="1" x14ac:dyDescent="0.3">
      <c r="A19" s="16">
        <v>9</v>
      </c>
      <c r="B19" s="17">
        <v>45574</v>
      </c>
      <c r="C19" s="18" t="s">
        <v>103</v>
      </c>
      <c r="D19" s="28"/>
      <c r="E19" s="34">
        <f>IF(C19="WHEAT",D19*0.1,0)</f>
        <v>0</v>
      </c>
      <c r="F19" s="34">
        <f>IF(C19="RICE",D19*0.1,0)</f>
        <v>0</v>
      </c>
      <c r="G19" s="29">
        <v>0</v>
      </c>
      <c r="H19" s="28"/>
      <c r="I19" s="34">
        <f>IF(C19="WHEAT",H19*0.15,0)</f>
        <v>0</v>
      </c>
      <c r="J19" s="34">
        <f>IF(C19="RICE",H19*0.15,0)</f>
        <v>0</v>
      </c>
      <c r="K19" s="29">
        <v>0</v>
      </c>
    </row>
    <row r="20" spans="1:11" ht="19.95" customHeight="1" x14ac:dyDescent="0.3">
      <c r="A20" s="16">
        <v>10</v>
      </c>
      <c r="B20" s="17">
        <v>45575</v>
      </c>
      <c r="C20" s="18" t="s">
        <v>102</v>
      </c>
      <c r="D20" s="21"/>
      <c r="E20" s="34">
        <f>IF(C20="WHEAT",D20*0.1,0)</f>
        <v>0</v>
      </c>
      <c r="F20" s="34">
        <f>IF(C20="RICE",D20*0.1,0)</f>
        <v>0</v>
      </c>
      <c r="G20" s="22">
        <v>0</v>
      </c>
      <c r="H20" s="21"/>
      <c r="I20" s="34">
        <f>IF(C20="WHEAT",H20*0.15,0)</f>
        <v>0</v>
      </c>
      <c r="J20" s="34">
        <f>IF(C20="RICE",H20*0.15,0)</f>
        <v>0</v>
      </c>
      <c r="K20" s="22">
        <v>0</v>
      </c>
    </row>
    <row r="21" spans="1:11" ht="19.95" customHeight="1" x14ac:dyDescent="0.3">
      <c r="A21" s="73">
        <v>11</v>
      </c>
      <c r="B21" s="74">
        <v>45576</v>
      </c>
      <c r="C21" s="105" t="s">
        <v>96</v>
      </c>
      <c r="D21" s="106"/>
      <c r="E21" s="106"/>
      <c r="F21" s="106"/>
      <c r="G21" s="106"/>
      <c r="H21" s="106"/>
      <c r="I21" s="106"/>
      <c r="J21" s="106"/>
      <c r="K21" s="107"/>
    </row>
    <row r="22" spans="1:11" ht="19.95" customHeight="1" x14ac:dyDescent="0.35">
      <c r="A22" s="73">
        <v>12</v>
      </c>
      <c r="B22" s="74">
        <v>45577</v>
      </c>
      <c r="C22" s="108" t="s">
        <v>97</v>
      </c>
      <c r="D22" s="109"/>
      <c r="E22" s="109"/>
      <c r="F22" s="109"/>
      <c r="G22" s="109"/>
      <c r="H22" s="109"/>
      <c r="I22" s="109"/>
      <c r="J22" s="109"/>
      <c r="K22" s="110"/>
    </row>
    <row r="23" spans="1:11" ht="19.95" customHeight="1" x14ac:dyDescent="0.3">
      <c r="A23" s="23">
        <v>13</v>
      </c>
      <c r="B23" s="24">
        <v>45578</v>
      </c>
      <c r="C23" s="24"/>
      <c r="D23" s="25" t="s">
        <v>72</v>
      </c>
      <c r="E23" s="25" t="s">
        <v>73</v>
      </c>
      <c r="F23" s="25" t="s">
        <v>74</v>
      </c>
      <c r="G23" s="25" t="s">
        <v>72</v>
      </c>
      <c r="H23" s="25" t="s">
        <v>75</v>
      </c>
      <c r="I23" s="25" t="s">
        <v>76</v>
      </c>
      <c r="J23" s="25" t="s">
        <v>77</v>
      </c>
      <c r="K23" s="25" t="s">
        <v>78</v>
      </c>
    </row>
    <row r="24" spans="1:11" ht="19.95" customHeight="1" x14ac:dyDescent="0.3">
      <c r="A24" s="16">
        <v>14</v>
      </c>
      <c r="B24" s="17">
        <v>45579</v>
      </c>
      <c r="C24" s="18" t="s">
        <v>103</v>
      </c>
      <c r="D24" s="30"/>
      <c r="E24" s="34">
        <f t="shared" ref="E24:E29" si="0">IF(C24="WHEAT",D24*0.1,0)</f>
        <v>0</v>
      </c>
      <c r="F24" s="34">
        <f t="shared" ref="F24:F29" si="1">IF(C24="RICE",D24*0.1,0)</f>
        <v>0</v>
      </c>
      <c r="G24" s="31">
        <v>0</v>
      </c>
      <c r="H24" s="30"/>
      <c r="I24" s="34">
        <f t="shared" ref="I24:I29" si="2">IF(C24="WHEAT",H24*0.15,0)</f>
        <v>0</v>
      </c>
      <c r="J24" s="34">
        <f t="shared" ref="J24:J29" si="3">IF(C24="RICE",H24*0.15,0)</f>
        <v>0</v>
      </c>
      <c r="K24" s="31">
        <v>0</v>
      </c>
    </row>
    <row r="25" spans="1:11" ht="19.95" customHeight="1" x14ac:dyDescent="0.3">
      <c r="A25" s="16">
        <v>15</v>
      </c>
      <c r="B25" s="17">
        <v>45580</v>
      </c>
      <c r="C25" s="18" t="s">
        <v>102</v>
      </c>
      <c r="D25" s="19"/>
      <c r="E25" s="34">
        <f t="shared" si="0"/>
        <v>0</v>
      </c>
      <c r="F25" s="34">
        <f t="shared" si="1"/>
        <v>0</v>
      </c>
      <c r="G25" s="20">
        <v>0</v>
      </c>
      <c r="H25" s="19"/>
      <c r="I25" s="34">
        <f t="shared" si="2"/>
        <v>0</v>
      </c>
      <c r="J25" s="34">
        <f t="shared" si="3"/>
        <v>0</v>
      </c>
      <c r="K25" s="20">
        <v>0</v>
      </c>
    </row>
    <row r="26" spans="1:11" ht="19.95" customHeight="1" x14ac:dyDescent="0.3">
      <c r="A26" s="16">
        <v>16</v>
      </c>
      <c r="B26" s="17">
        <v>45581</v>
      </c>
      <c r="C26" s="18" t="s">
        <v>103</v>
      </c>
      <c r="D26" s="19"/>
      <c r="E26" s="34">
        <f t="shared" si="0"/>
        <v>0</v>
      </c>
      <c r="F26" s="34">
        <f t="shared" si="1"/>
        <v>0</v>
      </c>
      <c r="G26" s="20">
        <v>0</v>
      </c>
      <c r="H26" s="19"/>
      <c r="I26" s="34">
        <f t="shared" si="2"/>
        <v>0</v>
      </c>
      <c r="J26" s="34">
        <f t="shared" si="3"/>
        <v>0</v>
      </c>
      <c r="K26" s="20">
        <v>0</v>
      </c>
    </row>
    <row r="27" spans="1:11" ht="19.95" customHeight="1" x14ac:dyDescent="0.3">
      <c r="A27" s="16">
        <v>17</v>
      </c>
      <c r="B27" s="17">
        <v>45582</v>
      </c>
      <c r="C27" s="18" t="s">
        <v>102</v>
      </c>
      <c r="D27" s="19"/>
      <c r="E27" s="34">
        <f t="shared" si="0"/>
        <v>0</v>
      </c>
      <c r="F27" s="34">
        <f t="shared" si="1"/>
        <v>0</v>
      </c>
      <c r="G27" s="20">
        <v>0</v>
      </c>
      <c r="H27" s="19"/>
      <c r="I27" s="34">
        <f t="shared" si="2"/>
        <v>0</v>
      </c>
      <c r="J27" s="34">
        <f t="shared" si="3"/>
        <v>0</v>
      </c>
      <c r="K27" s="20">
        <v>0</v>
      </c>
    </row>
    <row r="28" spans="1:11" ht="19.95" customHeight="1" x14ac:dyDescent="0.3">
      <c r="A28" s="16">
        <v>18</v>
      </c>
      <c r="B28" s="17">
        <v>45583</v>
      </c>
      <c r="C28" s="18" t="s">
        <v>103</v>
      </c>
      <c r="D28" s="21"/>
      <c r="E28" s="34">
        <f t="shared" si="0"/>
        <v>0</v>
      </c>
      <c r="F28" s="34">
        <f t="shared" si="1"/>
        <v>0</v>
      </c>
      <c r="G28" s="22">
        <v>0</v>
      </c>
      <c r="H28" s="21"/>
      <c r="I28" s="34">
        <f t="shared" si="2"/>
        <v>0</v>
      </c>
      <c r="J28" s="34">
        <f t="shared" si="3"/>
        <v>0</v>
      </c>
      <c r="K28" s="22">
        <v>0</v>
      </c>
    </row>
    <row r="29" spans="1:11" ht="19.95" customHeight="1" x14ac:dyDescent="0.3">
      <c r="A29" s="16">
        <v>19</v>
      </c>
      <c r="B29" s="17">
        <v>45584</v>
      </c>
      <c r="C29" s="18" t="s">
        <v>103</v>
      </c>
      <c r="D29" s="21"/>
      <c r="E29" s="34">
        <f t="shared" si="0"/>
        <v>0</v>
      </c>
      <c r="F29" s="34">
        <f t="shared" si="1"/>
        <v>0</v>
      </c>
      <c r="G29" s="31">
        <v>0</v>
      </c>
      <c r="H29" s="31"/>
      <c r="I29" s="34">
        <f t="shared" si="2"/>
        <v>0</v>
      </c>
      <c r="J29" s="34">
        <f t="shared" si="3"/>
        <v>0</v>
      </c>
      <c r="K29" s="31">
        <v>0</v>
      </c>
    </row>
    <row r="30" spans="1:11" ht="19.95" customHeight="1" x14ac:dyDescent="0.3">
      <c r="A30" s="23">
        <v>20</v>
      </c>
      <c r="B30" s="24">
        <v>45585</v>
      </c>
      <c r="C30" s="24"/>
      <c r="D30" s="25" t="s">
        <v>72</v>
      </c>
      <c r="E30" s="25" t="s">
        <v>73</v>
      </c>
      <c r="F30" s="25" t="s">
        <v>74</v>
      </c>
      <c r="G30" s="25" t="s">
        <v>72</v>
      </c>
      <c r="H30" s="25" t="s">
        <v>75</v>
      </c>
      <c r="I30" s="25" t="s">
        <v>76</v>
      </c>
      <c r="J30" s="25" t="s">
        <v>77</v>
      </c>
      <c r="K30" s="25" t="s">
        <v>78</v>
      </c>
    </row>
    <row r="31" spans="1:11" ht="19.95" customHeight="1" x14ac:dyDescent="0.3">
      <c r="A31" s="16">
        <v>21</v>
      </c>
      <c r="B31" s="17">
        <v>45586</v>
      </c>
      <c r="C31" s="18" t="s">
        <v>103</v>
      </c>
      <c r="D31" s="21"/>
      <c r="E31" s="34">
        <f>IF(C31="WHEAT",D31*0.1,0)</f>
        <v>0</v>
      </c>
      <c r="F31" s="34">
        <f>IF(C31="RICE",D31*0.1,0)</f>
        <v>0</v>
      </c>
      <c r="G31" s="22">
        <v>0</v>
      </c>
      <c r="H31" s="21"/>
      <c r="I31" s="34">
        <f>IF(C31="WHEAT",H31*0.15,0)</f>
        <v>0</v>
      </c>
      <c r="J31" s="34">
        <f>IF(C31="RICE",H31*0.15,0)</f>
        <v>0</v>
      </c>
      <c r="K31" s="31">
        <v>0</v>
      </c>
    </row>
    <row r="32" spans="1:11" ht="19.95" customHeight="1" x14ac:dyDescent="0.3">
      <c r="A32" s="16">
        <v>22</v>
      </c>
      <c r="B32" s="17">
        <v>45587</v>
      </c>
      <c r="C32" s="18" t="s">
        <v>102</v>
      </c>
      <c r="D32" s="19"/>
      <c r="E32" s="34">
        <f>IF(C32="WHEAT",D32*0.1,0)</f>
        <v>0</v>
      </c>
      <c r="F32" s="34">
        <f>IF(C32="RICE",D32*0.1,0)</f>
        <v>0</v>
      </c>
      <c r="G32" s="20">
        <v>0</v>
      </c>
      <c r="H32" s="19"/>
      <c r="I32" s="34">
        <f>IF(C32="WHEAT",H32*0.15,0)</f>
        <v>0</v>
      </c>
      <c r="J32" s="34">
        <f>IF(C32="RICE",H32*0.15,0)</f>
        <v>0</v>
      </c>
      <c r="K32" s="20">
        <v>0</v>
      </c>
    </row>
    <row r="33" spans="1:11" ht="19.95" customHeight="1" x14ac:dyDescent="0.3">
      <c r="A33" s="16">
        <v>23</v>
      </c>
      <c r="B33" s="17">
        <v>45588</v>
      </c>
      <c r="C33" s="18" t="s">
        <v>103</v>
      </c>
      <c r="D33" s="26"/>
      <c r="E33" s="34">
        <f>IF(C33="WHEAT",D33*0.1,0)</f>
        <v>0</v>
      </c>
      <c r="F33" s="34">
        <f>IF(C33="RICE",D33*0.1,0)</f>
        <v>0</v>
      </c>
      <c r="G33" s="27">
        <v>0</v>
      </c>
      <c r="H33" s="26"/>
      <c r="I33" s="34">
        <f>IF(C33="WHEAT",H33*0.15,0)</f>
        <v>0</v>
      </c>
      <c r="J33" s="34">
        <f>IF(C33="RICE",H33*0.15,0)</f>
        <v>0</v>
      </c>
      <c r="K33" s="22">
        <v>0</v>
      </c>
    </row>
    <row r="34" spans="1:11" ht="19.95" customHeight="1" x14ac:dyDescent="0.3">
      <c r="A34" s="16">
        <v>24</v>
      </c>
      <c r="B34" s="17">
        <v>45589</v>
      </c>
      <c r="C34" s="18" t="s">
        <v>102</v>
      </c>
      <c r="D34" s="21"/>
      <c r="E34" s="34">
        <f>IF(C34="WHEAT",D34*0.1,0)</f>
        <v>0</v>
      </c>
      <c r="F34" s="34">
        <f>IF(C34="RICE",D34*0.1,0)</f>
        <v>0</v>
      </c>
      <c r="G34" s="22">
        <v>0</v>
      </c>
      <c r="H34" s="21"/>
      <c r="I34" s="34">
        <f>IF(C34="WHEAT",H34*0.15,0)</f>
        <v>0</v>
      </c>
      <c r="J34" s="34">
        <f>IF(C34="RICE",H34*0.15,0)</f>
        <v>0</v>
      </c>
      <c r="K34" s="22">
        <v>0</v>
      </c>
    </row>
    <row r="35" spans="1:11" ht="19.95" customHeight="1" x14ac:dyDescent="0.3">
      <c r="A35" s="73">
        <v>25</v>
      </c>
      <c r="B35" s="74">
        <v>45590</v>
      </c>
      <c r="C35" s="111" t="s">
        <v>99</v>
      </c>
      <c r="D35" s="112"/>
      <c r="E35" s="112"/>
      <c r="F35" s="112"/>
      <c r="G35" s="112"/>
      <c r="H35" s="112"/>
      <c r="I35" s="112"/>
      <c r="J35" s="112"/>
      <c r="K35" s="113"/>
    </row>
    <row r="36" spans="1:11" ht="19.95" customHeight="1" x14ac:dyDescent="0.3">
      <c r="A36" s="73">
        <v>26</v>
      </c>
      <c r="B36" s="74">
        <v>45591</v>
      </c>
      <c r="C36" s="114"/>
      <c r="D36" s="115"/>
      <c r="E36" s="115"/>
      <c r="F36" s="115"/>
      <c r="G36" s="115"/>
      <c r="H36" s="115"/>
      <c r="I36" s="115"/>
      <c r="J36" s="115"/>
      <c r="K36" s="116"/>
    </row>
    <row r="37" spans="1:11" ht="19.95" customHeight="1" x14ac:dyDescent="0.3">
      <c r="A37" s="73">
        <v>27</v>
      </c>
      <c r="B37" s="74">
        <v>45592</v>
      </c>
      <c r="C37" s="117" t="s">
        <v>98</v>
      </c>
      <c r="D37" s="118"/>
      <c r="E37" s="118"/>
      <c r="F37" s="118"/>
      <c r="G37" s="118"/>
      <c r="H37" s="118"/>
      <c r="I37" s="118"/>
      <c r="J37" s="118"/>
      <c r="K37" s="119"/>
    </row>
    <row r="38" spans="1:11" ht="19.95" customHeight="1" x14ac:dyDescent="0.3">
      <c r="A38" s="73">
        <v>28</v>
      </c>
      <c r="B38" s="74">
        <v>45593</v>
      </c>
      <c r="C38" s="120"/>
      <c r="D38" s="121"/>
      <c r="E38" s="121"/>
      <c r="F38" s="121"/>
      <c r="G38" s="121"/>
      <c r="H38" s="121"/>
      <c r="I38" s="121"/>
      <c r="J38" s="121"/>
      <c r="K38" s="122"/>
    </row>
    <row r="39" spans="1:11" ht="19.95" customHeight="1" x14ac:dyDescent="0.3">
      <c r="A39" s="73">
        <v>29</v>
      </c>
      <c r="B39" s="74">
        <v>45594</v>
      </c>
      <c r="C39" s="120"/>
      <c r="D39" s="121"/>
      <c r="E39" s="121"/>
      <c r="F39" s="121"/>
      <c r="G39" s="121"/>
      <c r="H39" s="121"/>
      <c r="I39" s="121"/>
      <c r="J39" s="121"/>
      <c r="K39" s="122"/>
    </row>
    <row r="40" spans="1:11" ht="19.95" customHeight="1" x14ac:dyDescent="0.3">
      <c r="A40" s="73">
        <v>30</v>
      </c>
      <c r="B40" s="74">
        <v>45595</v>
      </c>
      <c r="C40" s="120"/>
      <c r="D40" s="121"/>
      <c r="E40" s="121"/>
      <c r="F40" s="121"/>
      <c r="G40" s="121"/>
      <c r="H40" s="121"/>
      <c r="I40" s="121"/>
      <c r="J40" s="121"/>
      <c r="K40" s="122"/>
    </row>
    <row r="41" spans="1:11" ht="19.95" customHeight="1" x14ac:dyDescent="0.3">
      <c r="A41" s="73">
        <v>31</v>
      </c>
      <c r="B41" s="74">
        <v>45596</v>
      </c>
      <c r="C41" s="123"/>
      <c r="D41" s="124"/>
      <c r="E41" s="124"/>
      <c r="F41" s="124"/>
      <c r="G41" s="124"/>
      <c r="H41" s="124"/>
      <c r="I41" s="124"/>
      <c r="J41" s="124"/>
      <c r="K41" s="125"/>
    </row>
    <row r="42" spans="1:11" ht="19.95" customHeight="1" x14ac:dyDescent="0.3">
      <c r="A42" s="99" t="s">
        <v>85</v>
      </c>
      <c r="B42" s="100"/>
      <c r="C42" s="101"/>
      <c r="D42" s="35">
        <f>D11+D14+D15+D17+D18+D19+D20+D24+D25+D26+D27+D28+D29+D31+D32+D33+D34</f>
        <v>0</v>
      </c>
      <c r="E42" s="35">
        <f t="shared" ref="E42:K42" si="4">E11+E14+E15+E17+E18+E19+E20+E24+E25+E26+E27+E28+E29+E31+E32+E33+E34</f>
        <v>0</v>
      </c>
      <c r="F42" s="35">
        <f t="shared" si="4"/>
        <v>0</v>
      </c>
      <c r="G42" s="35">
        <f t="shared" si="4"/>
        <v>0</v>
      </c>
      <c r="H42" s="35">
        <f t="shared" si="4"/>
        <v>0</v>
      </c>
      <c r="I42" s="35">
        <f t="shared" si="4"/>
        <v>0</v>
      </c>
      <c r="J42" s="35">
        <f t="shared" si="4"/>
        <v>0</v>
      </c>
      <c r="K42" s="35">
        <f t="shared" si="4"/>
        <v>0</v>
      </c>
    </row>
    <row r="43" spans="1:11" ht="19.95" customHeight="1" x14ac:dyDescent="0.3">
      <c r="A43" s="99" t="s">
        <v>65</v>
      </c>
      <c r="B43" s="100"/>
      <c r="C43" s="100"/>
      <c r="D43" s="101"/>
      <c r="E43" s="32"/>
      <c r="F43" s="32"/>
      <c r="G43" s="36">
        <f>E43+F43</f>
        <v>0</v>
      </c>
      <c r="H43" s="33">
        <v>0</v>
      </c>
      <c r="I43" s="2"/>
      <c r="J43" s="2"/>
      <c r="K43" s="36">
        <f>I43+J43</f>
        <v>0</v>
      </c>
    </row>
  </sheetData>
  <sheetProtection algorithmName="SHA-512" hashValue="sonbFAnCHPnYGDGsgL58dUbLvm9j0Ewm4dkmw4nhIsMfGcdmV++AthEhtvnBp7bQHlQ3px5dIXz16JM2IInQ0A==" saltValue="DYKWt2BlQjpj/ePC2RS7uA==" spinCount="100000" sheet="1" objects="1" scenarios="1"/>
  <mergeCells count="33">
    <mergeCell ref="F7:G7"/>
    <mergeCell ref="F6:G6"/>
    <mergeCell ref="C12:K12"/>
    <mergeCell ref="J7:K7"/>
    <mergeCell ref="I6:J6"/>
    <mergeCell ref="A43:D43"/>
    <mergeCell ref="A8:A10"/>
    <mergeCell ref="B8:B10"/>
    <mergeCell ref="D8:D10"/>
    <mergeCell ref="E8:G8"/>
    <mergeCell ref="C8:C10"/>
    <mergeCell ref="A42:C42"/>
    <mergeCell ref="C13:K13"/>
    <mergeCell ref="C21:K21"/>
    <mergeCell ref="C22:K22"/>
    <mergeCell ref="C35:K36"/>
    <mergeCell ref="C37:K41"/>
    <mergeCell ref="A1:K1"/>
    <mergeCell ref="A2:K2"/>
    <mergeCell ref="G3:H3"/>
    <mergeCell ref="H8:H10"/>
    <mergeCell ref="I8:K8"/>
    <mergeCell ref="E9:F9"/>
    <mergeCell ref="I9:J9"/>
    <mergeCell ref="A6:E6"/>
    <mergeCell ref="J3:K3"/>
    <mergeCell ref="G5:H5"/>
    <mergeCell ref="J5:K5"/>
    <mergeCell ref="A4:C4"/>
    <mergeCell ref="D4:F4"/>
    <mergeCell ref="A5:B5"/>
    <mergeCell ref="C5:E5"/>
    <mergeCell ref="A3:F3"/>
  </mergeCells>
  <dataValidations count="1">
    <dataValidation type="list" allowBlank="1" showInputMessage="1" showErrorMessage="1" sqref="C11 C14:C15 C17:C20 C24:C29 C31:C34" xr:uid="{00000000-0002-0000-0000-000000000000}">
      <formula1>"RICE,WHEAT"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tabSelected="1" topLeftCell="E1" workbookViewId="0">
      <selection activeCell="P15" sqref="P15"/>
    </sheetView>
  </sheetViews>
  <sheetFormatPr defaultColWidth="8.77734375" defaultRowHeight="14.4" x14ac:dyDescent="0.3"/>
  <cols>
    <col min="1" max="1" width="12.88671875" style="41" customWidth="1"/>
    <col min="2" max="2" width="9.77734375" style="41" customWidth="1"/>
    <col min="3" max="3" width="8.77734375" style="41"/>
    <col min="4" max="4" width="9.44140625" style="41" customWidth="1"/>
    <col min="5" max="5" width="10.109375" style="41" customWidth="1"/>
    <col min="6" max="6" width="8.77734375" style="41"/>
    <col min="7" max="7" width="13.44140625" style="41" customWidth="1"/>
    <col min="8" max="8" width="8.77734375" style="41"/>
    <col min="9" max="9" width="9.21875" style="41" customWidth="1"/>
    <col min="10" max="10" width="13" style="41" customWidth="1"/>
    <col min="11" max="11" width="7.6640625" style="41" customWidth="1"/>
    <col min="12" max="12" width="10.77734375" style="41" customWidth="1"/>
    <col min="13" max="16384" width="8.77734375" style="41"/>
  </cols>
  <sheetData>
    <row r="1" spans="1:19" ht="18" x14ac:dyDescent="0.35">
      <c r="A1" s="132" t="s">
        <v>101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9" ht="28.2" x14ac:dyDescent="0.3">
      <c r="A2" s="47" t="s">
        <v>12</v>
      </c>
      <c r="B2" s="47" t="s">
        <v>13</v>
      </c>
      <c r="C2" s="47" t="s">
        <v>66</v>
      </c>
      <c r="D2" s="47" t="s">
        <v>14</v>
      </c>
      <c r="E2" s="47" t="s">
        <v>15</v>
      </c>
      <c r="F2" s="47" t="s">
        <v>91</v>
      </c>
      <c r="G2" s="47" t="s">
        <v>16</v>
      </c>
      <c r="H2" s="47" t="s">
        <v>13</v>
      </c>
      <c r="I2" s="47" t="s">
        <v>92</v>
      </c>
      <c r="J2" s="47" t="s">
        <v>14</v>
      </c>
      <c r="K2" s="47" t="s">
        <v>15</v>
      </c>
      <c r="L2" s="47" t="s">
        <v>93</v>
      </c>
    </row>
    <row r="3" spans="1:19" x14ac:dyDescent="0.3">
      <c r="A3" s="48">
        <v>1</v>
      </c>
      <c r="B3" s="48">
        <v>2</v>
      </c>
      <c r="C3" s="48">
        <v>3</v>
      </c>
      <c r="D3" s="48">
        <v>4</v>
      </c>
      <c r="E3" s="48">
        <v>5</v>
      </c>
      <c r="F3" s="48">
        <v>6</v>
      </c>
      <c r="G3" s="48">
        <v>7</v>
      </c>
      <c r="H3" s="48">
        <v>8</v>
      </c>
      <c r="I3" s="48">
        <v>9</v>
      </c>
      <c r="J3" s="48">
        <v>10</v>
      </c>
      <c r="K3" s="48">
        <v>11</v>
      </c>
      <c r="L3" s="48">
        <v>12</v>
      </c>
    </row>
    <row r="4" spans="1:19" x14ac:dyDescent="0.3">
      <c r="A4" s="1">
        <f>'Oct day'!D42</f>
        <v>0</v>
      </c>
      <c r="B4" s="1">
        <v>5.45</v>
      </c>
      <c r="C4" s="1">
        <f>A4*B4</f>
        <v>0</v>
      </c>
      <c r="D4" s="1">
        <f>'Oct day'!G42</f>
        <v>0</v>
      </c>
      <c r="E4" s="1">
        <v>0.378</v>
      </c>
      <c r="F4" s="1">
        <f>D4*E4</f>
        <v>0</v>
      </c>
      <c r="G4" s="1">
        <f>'Oct day'!H42</f>
        <v>0</v>
      </c>
      <c r="H4" s="1">
        <v>8.17</v>
      </c>
      <c r="I4" s="1">
        <f>G4*H4</f>
        <v>0</v>
      </c>
      <c r="J4" s="1">
        <f>'Oct day'!K42</f>
        <v>0</v>
      </c>
      <c r="K4" s="1">
        <v>0.45900000000000002</v>
      </c>
      <c r="L4" s="49">
        <f>J4*K4</f>
        <v>0</v>
      </c>
    </row>
    <row r="5" spans="1:19" ht="42" customHeight="1" x14ac:dyDescent="0.3">
      <c r="A5" s="47" t="s">
        <v>17</v>
      </c>
      <c r="B5" s="47" t="s">
        <v>18</v>
      </c>
      <c r="C5" s="46" t="s">
        <v>67</v>
      </c>
      <c r="D5" s="50"/>
      <c r="E5" s="47" t="s">
        <v>19</v>
      </c>
      <c r="F5" s="47" t="s">
        <v>87</v>
      </c>
      <c r="G5" s="46" t="s">
        <v>21</v>
      </c>
      <c r="H5" s="51"/>
      <c r="I5" s="50"/>
      <c r="J5" s="46" t="s">
        <v>20</v>
      </c>
      <c r="K5" s="51"/>
      <c r="L5" s="50"/>
    </row>
    <row r="6" spans="1:19" ht="18" customHeight="1" x14ac:dyDescent="0.3">
      <c r="A6" s="48">
        <v>13</v>
      </c>
      <c r="B6" s="48">
        <v>14</v>
      </c>
      <c r="C6" s="135">
        <v>15</v>
      </c>
      <c r="D6" s="136"/>
      <c r="E6" s="48">
        <v>16</v>
      </c>
      <c r="F6" s="48">
        <v>17</v>
      </c>
      <c r="G6" s="64">
        <v>18</v>
      </c>
      <c r="H6" s="65"/>
      <c r="I6" s="66"/>
      <c r="J6" s="64">
        <v>19</v>
      </c>
      <c r="K6" s="65"/>
      <c r="L6" s="66"/>
    </row>
    <row r="7" spans="1:19" ht="18" customHeight="1" x14ac:dyDescent="0.3">
      <c r="A7" s="39">
        <v>2</v>
      </c>
      <c r="B7" s="52">
        <v>2143</v>
      </c>
      <c r="C7" s="53">
        <f>A7*B7</f>
        <v>4286</v>
      </c>
      <c r="D7" s="54"/>
      <c r="E7" s="39">
        <v>0</v>
      </c>
      <c r="F7" s="39">
        <v>0</v>
      </c>
      <c r="G7" s="53">
        <f>C4+F4+I4+L4+C7+E7+F7</f>
        <v>4286</v>
      </c>
      <c r="H7" s="55"/>
      <c r="I7" s="54"/>
      <c r="J7" s="53">
        <f>G7</f>
        <v>4286</v>
      </c>
      <c r="K7" s="55"/>
      <c r="L7" s="54"/>
    </row>
    <row r="8" spans="1:19" ht="18" customHeight="1" x14ac:dyDescent="0.3">
      <c r="A8" s="137" t="s">
        <v>119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9"/>
    </row>
    <row r="9" spans="1:19" ht="55.2" x14ac:dyDescent="0.4">
      <c r="A9" s="47" t="s">
        <v>22</v>
      </c>
      <c r="B9" s="47" t="s">
        <v>23</v>
      </c>
      <c r="C9" s="47" t="s">
        <v>81</v>
      </c>
      <c r="D9" s="47" t="s">
        <v>82</v>
      </c>
      <c r="E9" s="47" t="s">
        <v>24</v>
      </c>
      <c r="F9" s="47" t="s">
        <v>25</v>
      </c>
      <c r="G9" s="47" t="s">
        <v>68</v>
      </c>
      <c r="H9" s="47" t="s">
        <v>26</v>
      </c>
      <c r="I9" s="47" t="s">
        <v>83</v>
      </c>
      <c r="J9" s="47" t="s">
        <v>27</v>
      </c>
      <c r="K9" s="47" t="s">
        <v>28</v>
      </c>
      <c r="L9" s="47" t="s">
        <v>70</v>
      </c>
      <c r="M9" s="128" t="s">
        <v>122</v>
      </c>
      <c r="N9" s="129"/>
      <c r="O9" s="129"/>
      <c r="P9" s="129"/>
      <c r="Q9" s="129"/>
      <c r="R9" s="129"/>
      <c r="S9" s="69"/>
    </row>
    <row r="10" spans="1:19" ht="16.95" customHeigh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70"/>
      <c r="N10" s="71"/>
      <c r="O10" s="72"/>
      <c r="P10" s="69"/>
      <c r="Q10" s="69"/>
      <c r="R10" s="69"/>
      <c r="S10" s="69"/>
    </row>
    <row r="11" spans="1:19" ht="16.95" customHeight="1" x14ac:dyDescent="0.3">
      <c r="A11" s="56" t="s">
        <v>29</v>
      </c>
      <c r="B11" s="57" t="s">
        <v>88</v>
      </c>
      <c r="C11" s="40"/>
      <c r="D11" s="40"/>
      <c r="E11" s="40"/>
      <c r="F11" s="40"/>
      <c r="G11" s="40"/>
      <c r="H11" s="59">
        <f>C11+D11+E11+F11+G11</f>
        <v>0</v>
      </c>
      <c r="I11" s="40"/>
      <c r="J11" s="58">
        <f>'Oct day'!E42</f>
        <v>0</v>
      </c>
      <c r="K11" s="58">
        <f>I11+J11</f>
        <v>0</v>
      </c>
      <c r="L11" s="58">
        <f>H11-K11</f>
        <v>0</v>
      </c>
      <c r="M11" s="126" t="s">
        <v>121</v>
      </c>
      <c r="N11" s="127"/>
      <c r="O11" s="127"/>
      <c r="P11" s="127"/>
      <c r="Q11" s="127"/>
      <c r="R11" s="127"/>
      <c r="S11" s="127"/>
    </row>
    <row r="12" spans="1:19" ht="16.95" customHeight="1" x14ac:dyDescent="0.3">
      <c r="A12" s="56" t="s">
        <v>29</v>
      </c>
      <c r="B12" s="56" t="s">
        <v>89</v>
      </c>
      <c r="C12" s="40"/>
      <c r="D12" s="40"/>
      <c r="E12" s="40"/>
      <c r="F12" s="40"/>
      <c r="G12" s="40"/>
      <c r="H12" s="59">
        <f>C12+D12+E12+F12+G12</f>
        <v>0</v>
      </c>
      <c r="I12" s="40"/>
      <c r="J12" s="58">
        <f>'Oct day'!F42</f>
        <v>0</v>
      </c>
      <c r="K12" s="58">
        <f t="shared" ref="K12:K18" si="0">I12+J12</f>
        <v>0</v>
      </c>
      <c r="L12" s="58">
        <f t="shared" ref="L12:L18" si="1">H12-K12</f>
        <v>0</v>
      </c>
      <c r="M12" s="67"/>
      <c r="N12" s="68"/>
    </row>
    <row r="13" spans="1:19" ht="16.95" customHeight="1" x14ac:dyDescent="0.3">
      <c r="A13" s="56" t="s">
        <v>30</v>
      </c>
      <c r="B13" s="56" t="s">
        <v>88</v>
      </c>
      <c r="C13" s="40"/>
      <c r="D13" s="40"/>
      <c r="E13" s="40"/>
      <c r="F13" s="40"/>
      <c r="G13" s="40"/>
      <c r="H13" s="59">
        <f t="shared" ref="H13:H18" si="2">C13+D13+E13+F13+G13</f>
        <v>0</v>
      </c>
      <c r="I13" s="40"/>
      <c r="J13" s="58">
        <f>'Oct day'!I42</f>
        <v>0</v>
      </c>
      <c r="K13" s="58">
        <f t="shared" si="0"/>
        <v>0</v>
      </c>
      <c r="L13" s="58">
        <f t="shared" si="1"/>
        <v>0</v>
      </c>
      <c r="M13" s="67"/>
      <c r="N13" s="68"/>
    </row>
    <row r="14" spans="1:19" ht="16.95" customHeight="1" x14ac:dyDescent="0.3">
      <c r="A14" s="56" t="s">
        <v>30</v>
      </c>
      <c r="B14" s="56" t="s">
        <v>89</v>
      </c>
      <c r="C14" s="40"/>
      <c r="D14" s="40"/>
      <c r="E14" s="40"/>
      <c r="F14" s="40"/>
      <c r="G14" s="40"/>
      <c r="H14" s="59">
        <f>C14+D14+E14+F14+G14</f>
        <v>0</v>
      </c>
      <c r="I14" s="40"/>
      <c r="J14" s="58">
        <f>'Oct day'!J42</f>
        <v>0</v>
      </c>
      <c r="K14" s="58">
        <f t="shared" si="0"/>
        <v>0</v>
      </c>
      <c r="L14" s="58">
        <f t="shared" si="1"/>
        <v>0</v>
      </c>
    </row>
    <row r="15" spans="1:19" ht="16.95" customHeight="1" x14ac:dyDescent="0.3">
      <c r="A15" s="130" t="s">
        <v>31</v>
      </c>
      <c r="B15" s="131"/>
      <c r="C15" s="58">
        <f t="shared" ref="C15:L15" si="3">SUM(C11:C14)</f>
        <v>0</v>
      </c>
      <c r="D15" s="58">
        <f t="shared" si="3"/>
        <v>0</v>
      </c>
      <c r="E15" s="58">
        <f t="shared" si="3"/>
        <v>0</v>
      </c>
      <c r="F15" s="58">
        <f t="shared" si="3"/>
        <v>0</v>
      </c>
      <c r="G15" s="58">
        <f t="shared" si="3"/>
        <v>0</v>
      </c>
      <c r="H15" s="59">
        <f t="shared" si="3"/>
        <v>0</v>
      </c>
      <c r="I15" s="58">
        <f t="shared" si="3"/>
        <v>0</v>
      </c>
      <c r="J15" s="58">
        <f t="shared" si="3"/>
        <v>0</v>
      </c>
      <c r="K15" s="58">
        <f t="shared" si="3"/>
        <v>0</v>
      </c>
      <c r="L15" s="58">
        <f t="shared" si="3"/>
        <v>0</v>
      </c>
    </row>
    <row r="16" spans="1:19" ht="16.95" customHeight="1" x14ac:dyDescent="0.3">
      <c r="A16" s="56" t="s">
        <v>29</v>
      </c>
      <c r="B16" s="56" t="s">
        <v>90</v>
      </c>
      <c r="C16" s="40"/>
      <c r="D16" s="40"/>
      <c r="E16" s="40"/>
      <c r="F16" s="40"/>
      <c r="G16" s="40"/>
      <c r="H16" s="58">
        <f t="shared" si="2"/>
        <v>0</v>
      </c>
      <c r="I16" s="40"/>
      <c r="J16" s="58">
        <v>0</v>
      </c>
      <c r="K16" s="58">
        <f t="shared" si="0"/>
        <v>0</v>
      </c>
      <c r="L16" s="58">
        <f t="shared" si="1"/>
        <v>0</v>
      </c>
    </row>
    <row r="17" spans="1:12" ht="16.95" customHeight="1" x14ac:dyDescent="0.3">
      <c r="A17" s="56" t="s">
        <v>30</v>
      </c>
      <c r="B17" s="56" t="s">
        <v>90</v>
      </c>
      <c r="C17" s="40"/>
      <c r="D17" s="40"/>
      <c r="E17" s="40"/>
      <c r="F17" s="40"/>
      <c r="G17" s="40"/>
      <c r="H17" s="58">
        <f>C17+D17+E17+F17+G17</f>
        <v>0</v>
      </c>
      <c r="I17" s="40"/>
      <c r="J17" s="58">
        <v>0</v>
      </c>
      <c r="K17" s="58">
        <f t="shared" si="0"/>
        <v>0</v>
      </c>
      <c r="L17" s="58">
        <f t="shared" si="1"/>
        <v>0</v>
      </c>
    </row>
    <row r="18" spans="1:12" ht="16.95" customHeight="1" x14ac:dyDescent="0.3">
      <c r="A18" s="130" t="s">
        <v>31</v>
      </c>
      <c r="B18" s="131"/>
      <c r="C18" s="58">
        <f>SUM(C16:C17)</f>
        <v>0</v>
      </c>
      <c r="D18" s="58">
        <f>SUM(D16:D17)</f>
        <v>0</v>
      </c>
      <c r="E18" s="58">
        <f>SUM(E16:E17)</f>
        <v>0</v>
      </c>
      <c r="F18" s="58">
        <f>SUM(F16:F17)</f>
        <v>0</v>
      </c>
      <c r="G18" s="58">
        <f>SUM(G16:G17)</f>
        <v>0</v>
      </c>
      <c r="H18" s="58">
        <f t="shared" si="2"/>
        <v>0</v>
      </c>
      <c r="I18" s="58">
        <f>SUM(I16:I17)</f>
        <v>0</v>
      </c>
      <c r="J18" s="58">
        <f>SUM(J16:J17)</f>
        <v>0</v>
      </c>
      <c r="K18" s="58">
        <f t="shared" si="0"/>
        <v>0</v>
      </c>
      <c r="L18" s="58">
        <f t="shared" si="1"/>
        <v>0</v>
      </c>
    </row>
    <row r="19" spans="1:12" ht="15.6" x14ac:dyDescent="0.3">
      <c r="A19" s="142" t="s">
        <v>32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4"/>
    </row>
    <row r="20" spans="1:12" ht="28.5" customHeight="1" x14ac:dyDescent="0.3">
      <c r="A20" s="145" t="s">
        <v>33</v>
      </c>
      <c r="B20" s="146"/>
      <c r="C20" s="146"/>
      <c r="D20" s="147"/>
      <c r="E20" s="145" t="s">
        <v>34</v>
      </c>
      <c r="F20" s="146"/>
      <c r="G20" s="146"/>
      <c r="H20" s="147"/>
      <c r="I20" s="145" t="s">
        <v>35</v>
      </c>
      <c r="J20" s="147"/>
      <c r="K20" s="145" t="s">
        <v>36</v>
      </c>
      <c r="L20" s="147"/>
    </row>
    <row r="21" spans="1:12" x14ac:dyDescent="0.3">
      <c r="A21" s="60" t="s">
        <v>37</v>
      </c>
      <c r="B21" s="60" t="s">
        <v>38</v>
      </c>
      <c r="C21" s="60" t="s">
        <v>40</v>
      </c>
      <c r="D21" s="60" t="s">
        <v>39</v>
      </c>
      <c r="E21" s="60" t="s">
        <v>37</v>
      </c>
      <c r="F21" s="60" t="s">
        <v>38</v>
      </c>
      <c r="G21" s="60" t="s">
        <v>40</v>
      </c>
      <c r="H21" s="60" t="s">
        <v>39</v>
      </c>
      <c r="I21" s="61" t="s">
        <v>37</v>
      </c>
      <c r="J21" s="62"/>
      <c r="K21" s="148"/>
      <c r="L21" s="149"/>
    </row>
    <row r="22" spans="1:12" x14ac:dyDescent="0.3">
      <c r="A22" s="140"/>
      <c r="B22" s="140"/>
      <c r="C22" s="140"/>
      <c r="D22" s="150">
        <f>A22+B22+C22</f>
        <v>0</v>
      </c>
      <c r="E22" s="140"/>
      <c r="F22" s="140"/>
      <c r="G22" s="140"/>
      <c r="H22" s="150">
        <f>E22+F22+G22</f>
        <v>0</v>
      </c>
      <c r="I22" s="61" t="s">
        <v>38</v>
      </c>
      <c r="J22" s="62"/>
      <c r="K22" s="148"/>
      <c r="L22" s="149"/>
    </row>
    <row r="23" spans="1:12" x14ac:dyDescent="0.3">
      <c r="A23" s="141"/>
      <c r="B23" s="141"/>
      <c r="C23" s="141"/>
      <c r="D23" s="151"/>
      <c r="E23" s="141"/>
      <c r="F23" s="141"/>
      <c r="G23" s="141"/>
      <c r="H23" s="151"/>
      <c r="I23" s="61" t="s">
        <v>40</v>
      </c>
      <c r="J23" s="62"/>
      <c r="K23" s="148"/>
      <c r="L23" s="149"/>
    </row>
    <row r="24" spans="1:12" ht="15.6" x14ac:dyDescent="0.3">
      <c r="A24" s="195" t="s">
        <v>84</v>
      </c>
      <c r="B24" s="196"/>
      <c r="C24" s="196"/>
      <c r="D24" s="196"/>
      <c r="E24" s="196"/>
      <c r="F24" s="196"/>
      <c r="G24" s="196"/>
      <c r="H24" s="196"/>
      <c r="I24" s="197" t="s">
        <v>120</v>
      </c>
      <c r="J24" s="197"/>
      <c r="K24" s="197"/>
      <c r="L24" s="198"/>
    </row>
    <row r="25" spans="1:12" x14ac:dyDescent="0.3">
      <c r="A25" s="42" t="s">
        <v>1</v>
      </c>
      <c r="B25" s="43" t="s">
        <v>86</v>
      </c>
      <c r="C25" s="44"/>
      <c r="D25" s="44"/>
      <c r="E25" s="45"/>
      <c r="F25" s="43" t="s">
        <v>69</v>
      </c>
      <c r="G25" s="44"/>
      <c r="H25" s="45"/>
      <c r="I25" s="43" t="s">
        <v>41</v>
      </c>
      <c r="J25" s="44"/>
      <c r="K25" s="44"/>
      <c r="L25" s="45"/>
    </row>
    <row r="26" spans="1:12" ht="18" customHeight="1" x14ac:dyDescent="0.3">
      <c r="A26" s="63">
        <v>1</v>
      </c>
      <c r="B26" s="152"/>
      <c r="C26" s="153"/>
      <c r="D26" s="153"/>
      <c r="E26" s="154"/>
      <c r="F26" s="155"/>
      <c r="G26" s="156"/>
      <c r="H26" s="157"/>
      <c r="I26" s="158"/>
      <c r="J26" s="159"/>
      <c r="K26" s="159"/>
      <c r="L26" s="160"/>
    </row>
    <row r="27" spans="1:12" ht="18" customHeight="1" x14ac:dyDescent="0.3">
      <c r="A27" s="63">
        <v>2</v>
      </c>
      <c r="B27" s="152"/>
      <c r="C27" s="153"/>
      <c r="D27" s="153"/>
      <c r="E27" s="154"/>
      <c r="F27" s="155"/>
      <c r="G27" s="156"/>
      <c r="H27" s="157"/>
      <c r="I27" s="158"/>
      <c r="J27" s="159"/>
      <c r="K27" s="159"/>
      <c r="L27" s="160"/>
    </row>
    <row r="28" spans="1:12" ht="18" customHeight="1" x14ac:dyDescent="0.3">
      <c r="A28" s="63">
        <v>3</v>
      </c>
      <c r="B28" s="152"/>
      <c r="C28" s="153"/>
      <c r="D28" s="153"/>
      <c r="E28" s="154"/>
      <c r="F28" s="155"/>
      <c r="G28" s="156"/>
      <c r="H28" s="157"/>
      <c r="I28" s="158"/>
      <c r="J28" s="159"/>
      <c r="K28" s="159"/>
      <c r="L28" s="160"/>
    </row>
    <row r="29" spans="1:12" ht="18" customHeight="1" x14ac:dyDescent="0.3">
      <c r="A29" s="63">
        <v>4</v>
      </c>
      <c r="B29" s="161"/>
      <c r="C29" s="162"/>
      <c r="D29" s="162"/>
      <c r="E29" s="163"/>
      <c r="F29" s="161"/>
      <c r="G29" s="162"/>
      <c r="H29" s="163"/>
      <c r="I29" s="161"/>
      <c r="J29" s="162"/>
      <c r="K29" s="162"/>
      <c r="L29" s="163"/>
    </row>
    <row r="30" spans="1:12" ht="18" customHeight="1" x14ac:dyDescent="0.3">
      <c r="A30" s="63">
        <v>5</v>
      </c>
      <c r="B30" s="161"/>
      <c r="C30" s="162"/>
      <c r="D30" s="162"/>
      <c r="E30" s="163"/>
      <c r="F30" s="161"/>
      <c r="G30" s="162"/>
      <c r="H30" s="163"/>
      <c r="I30" s="161"/>
      <c r="J30" s="162"/>
      <c r="K30" s="162"/>
      <c r="L30" s="163"/>
    </row>
    <row r="31" spans="1:12" x14ac:dyDescent="0.3">
      <c r="A31" s="164" t="s">
        <v>42</v>
      </c>
      <c r="B31" s="165"/>
      <c r="C31" s="165"/>
      <c r="D31" s="165"/>
      <c r="E31" s="166"/>
      <c r="F31" s="164" t="s">
        <v>43</v>
      </c>
      <c r="G31" s="165"/>
      <c r="H31" s="165"/>
      <c r="I31" s="165"/>
      <c r="J31" s="165"/>
      <c r="K31" s="165"/>
      <c r="L31" s="166"/>
    </row>
    <row r="32" spans="1:12" x14ac:dyDescent="0.3">
      <c r="A32" s="169" t="s">
        <v>44</v>
      </c>
      <c r="B32" s="170"/>
      <c r="C32" s="170"/>
      <c r="D32" s="170"/>
      <c r="E32" s="171"/>
      <c r="F32" s="172" t="s">
        <v>79</v>
      </c>
      <c r="G32" s="172" t="s">
        <v>50</v>
      </c>
      <c r="H32" s="172" t="s">
        <v>51</v>
      </c>
      <c r="I32" s="175" t="s">
        <v>71</v>
      </c>
      <c r="J32" s="176"/>
      <c r="K32" s="176"/>
      <c r="L32" s="177"/>
    </row>
    <row r="33" spans="1:12" x14ac:dyDescent="0.3">
      <c r="A33" s="184" t="s">
        <v>45</v>
      </c>
      <c r="B33" s="185"/>
      <c r="C33" s="185"/>
      <c r="D33" s="186"/>
      <c r="E33" s="37"/>
      <c r="F33" s="173"/>
      <c r="G33" s="173"/>
      <c r="H33" s="173"/>
      <c r="I33" s="178"/>
      <c r="J33" s="179"/>
      <c r="K33" s="179"/>
      <c r="L33" s="180"/>
    </row>
    <row r="34" spans="1:12" x14ac:dyDescent="0.3">
      <c r="A34" s="184" t="s">
        <v>46</v>
      </c>
      <c r="B34" s="185"/>
      <c r="C34" s="185"/>
      <c r="D34" s="186"/>
      <c r="E34" s="37"/>
      <c r="F34" s="174"/>
      <c r="G34" s="174"/>
      <c r="H34" s="174"/>
      <c r="I34" s="181"/>
      <c r="J34" s="182"/>
      <c r="K34" s="182"/>
      <c r="L34" s="183"/>
    </row>
    <row r="35" spans="1:12" x14ac:dyDescent="0.3">
      <c r="A35" s="184" t="s">
        <v>47</v>
      </c>
      <c r="B35" s="185"/>
      <c r="C35" s="185"/>
      <c r="D35" s="186"/>
      <c r="E35" s="37"/>
      <c r="F35" s="205"/>
      <c r="G35" s="205"/>
      <c r="H35" s="205"/>
      <c r="I35" s="208"/>
      <c r="J35" s="209"/>
      <c r="K35" s="209"/>
      <c r="L35" s="210"/>
    </row>
    <row r="36" spans="1:12" ht="28.5" customHeight="1" x14ac:dyDescent="0.3">
      <c r="A36" s="187" t="s">
        <v>48</v>
      </c>
      <c r="B36" s="188"/>
      <c r="C36" s="188"/>
      <c r="D36" s="189"/>
      <c r="E36" s="38"/>
      <c r="F36" s="206"/>
      <c r="G36" s="206"/>
      <c r="H36" s="206"/>
      <c r="I36" s="211"/>
      <c r="J36" s="212"/>
      <c r="K36" s="212"/>
      <c r="L36" s="213"/>
    </row>
    <row r="37" spans="1:12" x14ac:dyDescent="0.3">
      <c r="A37" s="190" t="s">
        <v>49</v>
      </c>
      <c r="B37" s="190"/>
      <c r="C37" s="190"/>
      <c r="D37" s="190"/>
      <c r="E37" s="37"/>
      <c r="F37" s="207"/>
      <c r="G37" s="207"/>
      <c r="H37" s="207"/>
      <c r="I37" s="214"/>
      <c r="J37" s="215"/>
      <c r="K37" s="215"/>
      <c r="L37" s="216"/>
    </row>
    <row r="38" spans="1:12" ht="19.95" customHeight="1" x14ac:dyDescent="0.3">
      <c r="A38" s="191" t="s">
        <v>52</v>
      </c>
      <c r="B38" s="192"/>
      <c r="C38" s="192"/>
      <c r="D38" s="192"/>
      <c r="E38" s="192"/>
      <c r="F38" s="192"/>
      <c r="G38" s="192"/>
      <c r="H38" s="192"/>
      <c r="I38" s="193"/>
      <c r="J38" s="175" t="s">
        <v>118</v>
      </c>
      <c r="K38" s="176"/>
      <c r="L38" s="177"/>
    </row>
    <row r="39" spans="1:12" ht="19.95" customHeight="1" x14ac:dyDescent="0.3">
      <c r="A39" s="167" t="s">
        <v>53</v>
      </c>
      <c r="B39" s="168"/>
      <c r="C39" s="168"/>
      <c r="D39" s="168"/>
      <c r="E39" s="168"/>
      <c r="F39" s="168"/>
      <c r="G39" s="168"/>
      <c r="H39" s="168"/>
      <c r="I39" s="194"/>
      <c r="J39" s="178"/>
      <c r="K39" s="179"/>
      <c r="L39" s="180"/>
    </row>
    <row r="40" spans="1:12" ht="19.95" customHeight="1" x14ac:dyDescent="0.3">
      <c r="A40" s="167"/>
      <c r="B40" s="168"/>
      <c r="C40" s="168"/>
      <c r="D40" s="168"/>
      <c r="E40" s="168"/>
      <c r="F40" s="168"/>
      <c r="G40" s="168"/>
      <c r="H40" s="168"/>
      <c r="I40" s="194"/>
      <c r="J40" s="178"/>
      <c r="K40" s="179"/>
      <c r="L40" s="180"/>
    </row>
    <row r="41" spans="1:12" ht="19.95" customHeight="1" x14ac:dyDescent="0.3">
      <c r="A41" s="167" t="s">
        <v>80</v>
      </c>
      <c r="B41" s="168"/>
      <c r="C41" s="168"/>
      <c r="D41" s="168"/>
      <c r="E41" s="168"/>
      <c r="F41" s="168"/>
      <c r="G41" s="168"/>
      <c r="H41" s="168"/>
      <c r="I41" s="168"/>
      <c r="J41" s="204"/>
      <c r="K41" s="204"/>
      <c r="L41" s="204"/>
    </row>
    <row r="42" spans="1:12" ht="19.95" customHeight="1" x14ac:dyDescent="0.3">
      <c r="A42" s="167" t="s">
        <v>64</v>
      </c>
      <c r="B42" s="168"/>
      <c r="C42" s="168"/>
      <c r="D42" s="168"/>
      <c r="E42" s="168"/>
      <c r="F42" s="168"/>
      <c r="G42" s="168"/>
      <c r="H42" s="168"/>
      <c r="I42" s="168"/>
      <c r="J42" s="204"/>
      <c r="K42" s="204"/>
      <c r="L42" s="204"/>
    </row>
    <row r="43" spans="1:12" ht="19.95" customHeight="1" x14ac:dyDescent="0.3">
      <c r="A43" s="167" t="s">
        <v>54</v>
      </c>
      <c r="B43" s="168"/>
      <c r="C43" s="168"/>
      <c r="D43" s="168"/>
      <c r="E43" s="168"/>
      <c r="F43" s="168"/>
      <c r="G43" s="168"/>
      <c r="H43" s="168"/>
      <c r="I43" s="194"/>
      <c r="J43" s="199" t="s">
        <v>60</v>
      </c>
      <c r="K43" s="199"/>
      <c r="L43" s="199"/>
    </row>
    <row r="44" spans="1:12" ht="19.95" customHeight="1" x14ac:dyDescent="0.3">
      <c r="A44" s="167" t="s">
        <v>55</v>
      </c>
      <c r="B44" s="168"/>
      <c r="C44" s="168"/>
      <c r="D44" s="168"/>
      <c r="E44" s="168"/>
      <c r="F44" s="168"/>
      <c r="G44" s="168"/>
      <c r="H44" s="168"/>
      <c r="I44" s="194"/>
      <c r="J44" s="200"/>
      <c r="K44" s="200"/>
      <c r="L44" s="200"/>
    </row>
    <row r="45" spans="1:12" ht="19.95" customHeight="1" x14ac:dyDescent="0.3">
      <c r="A45" s="167" t="s">
        <v>56</v>
      </c>
      <c r="B45" s="168"/>
      <c r="C45" s="168"/>
      <c r="D45" s="168"/>
      <c r="E45" s="168"/>
      <c r="F45" s="168"/>
      <c r="G45" s="168"/>
      <c r="H45" s="168"/>
      <c r="I45" s="194"/>
      <c r="J45" s="200"/>
      <c r="K45" s="200"/>
      <c r="L45" s="200"/>
    </row>
    <row r="46" spans="1:12" ht="19.95" customHeight="1" x14ac:dyDescent="0.3">
      <c r="A46" s="167" t="s">
        <v>57</v>
      </c>
      <c r="B46" s="168"/>
      <c r="C46" s="168"/>
      <c r="D46" s="168"/>
      <c r="E46" s="168"/>
      <c r="F46" s="168"/>
      <c r="G46" s="168"/>
      <c r="H46" s="168"/>
      <c r="I46" s="194"/>
      <c r="J46" s="200"/>
      <c r="K46" s="200"/>
      <c r="L46" s="200"/>
    </row>
    <row r="47" spans="1:12" ht="19.95" customHeight="1" x14ac:dyDescent="0.3">
      <c r="A47" s="167" t="s">
        <v>58</v>
      </c>
      <c r="B47" s="168"/>
      <c r="C47" s="168"/>
      <c r="D47" s="168"/>
      <c r="E47" s="168"/>
      <c r="F47" s="168"/>
      <c r="G47" s="168"/>
      <c r="H47" s="168"/>
      <c r="I47" s="194"/>
      <c r="J47" s="200"/>
      <c r="K47" s="200"/>
      <c r="L47" s="200"/>
    </row>
    <row r="48" spans="1:12" ht="36" customHeight="1" x14ac:dyDescent="0.3">
      <c r="A48" s="201" t="s">
        <v>59</v>
      </c>
      <c r="B48" s="202"/>
      <c r="C48" s="202"/>
      <c r="D48" s="202"/>
      <c r="E48" s="202"/>
      <c r="F48" s="202"/>
      <c r="G48" s="202"/>
      <c r="H48" s="202"/>
      <c r="I48" s="203"/>
      <c r="J48" s="200"/>
      <c r="K48" s="200"/>
      <c r="L48" s="200"/>
    </row>
  </sheetData>
  <sheetProtection algorithmName="SHA-512" hashValue="0rClojai1psgdECqCksOBiv0VXCdcvpJjFQSDqEh2Go4mZZ4uslSY0tkgq6Rpvh/qnvf7hG4484ejPIZB8NWvw==" saltValue="njlSfsugM4k/1aNtZNw6gQ==" spinCount="100000" sheet="1" objects="1" scenarios="1"/>
  <mergeCells count="70">
    <mergeCell ref="A24:H24"/>
    <mergeCell ref="I24:L24"/>
    <mergeCell ref="A43:I43"/>
    <mergeCell ref="J43:L48"/>
    <mergeCell ref="A44:I44"/>
    <mergeCell ref="A45:I45"/>
    <mergeCell ref="A46:I46"/>
    <mergeCell ref="A47:I47"/>
    <mergeCell ref="A48:I48"/>
    <mergeCell ref="J38:L40"/>
    <mergeCell ref="J41:L42"/>
    <mergeCell ref="A35:D35"/>
    <mergeCell ref="F35:F37"/>
    <mergeCell ref="G35:G37"/>
    <mergeCell ref="H35:H37"/>
    <mergeCell ref="I35:L37"/>
    <mergeCell ref="A41:I41"/>
    <mergeCell ref="A42:I42"/>
    <mergeCell ref="A32:E32"/>
    <mergeCell ref="F32:F34"/>
    <mergeCell ref="G32:G34"/>
    <mergeCell ref="H32:H34"/>
    <mergeCell ref="I32:L34"/>
    <mergeCell ref="A33:D33"/>
    <mergeCell ref="A34:D34"/>
    <mergeCell ref="A36:D36"/>
    <mergeCell ref="A37:D37"/>
    <mergeCell ref="A38:I38"/>
    <mergeCell ref="A39:I39"/>
    <mergeCell ref="A40:I40"/>
    <mergeCell ref="B30:E30"/>
    <mergeCell ref="F30:H30"/>
    <mergeCell ref="I30:L30"/>
    <mergeCell ref="A31:E31"/>
    <mergeCell ref="F31:L31"/>
    <mergeCell ref="B28:E28"/>
    <mergeCell ref="F28:H28"/>
    <mergeCell ref="I28:L28"/>
    <mergeCell ref="B29:E29"/>
    <mergeCell ref="F29:H29"/>
    <mergeCell ref="I29:L29"/>
    <mergeCell ref="B26:E26"/>
    <mergeCell ref="F26:H26"/>
    <mergeCell ref="I26:L26"/>
    <mergeCell ref="B27:E27"/>
    <mergeCell ref="F27:H27"/>
    <mergeCell ref="I27:L27"/>
    <mergeCell ref="F22:F23"/>
    <mergeCell ref="A19:L19"/>
    <mergeCell ref="A20:D20"/>
    <mergeCell ref="E20:H20"/>
    <mergeCell ref="I20:J20"/>
    <mergeCell ref="K20:L20"/>
    <mergeCell ref="K21:L21"/>
    <mergeCell ref="A22:A23"/>
    <mergeCell ref="B22:B23"/>
    <mergeCell ref="C22:C23"/>
    <mergeCell ref="D22:D23"/>
    <mergeCell ref="E22:E23"/>
    <mergeCell ref="G22:G23"/>
    <mergeCell ref="H22:H23"/>
    <mergeCell ref="K22:L22"/>
    <mergeCell ref="K23:L23"/>
    <mergeCell ref="M11:S11"/>
    <mergeCell ref="M9:R9"/>
    <mergeCell ref="A18:B18"/>
    <mergeCell ref="A1:L1"/>
    <mergeCell ref="C6:D6"/>
    <mergeCell ref="A8:L8"/>
    <mergeCell ref="A15:B15"/>
  </mergeCells>
  <hyperlinks>
    <hyperlink ref="I24:L24" r:id="rId1" display="https://gurusevika.in/" xr:uid="{00000000-0004-0000-0100-000000000000}"/>
    <hyperlink ref="M11:S11" r:id="rId2" display="https://whatsapp.com/channel/0029VaAQQTrK0IBdaoDfOC1Z/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71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 day</vt:lpstr>
      <vt:lpstr>Oct 24</vt:lpstr>
      <vt:lpstr>'Oct 24'!Print_Area</vt:lpstr>
      <vt:lpstr>'Oct day'!Print_Area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</dc:creator>
  <cp:lastModifiedBy>manish saini</cp:lastModifiedBy>
  <cp:lastPrinted>2024-10-18T03:08:10Z</cp:lastPrinted>
  <dcterms:created xsi:type="dcterms:W3CDTF">2023-04-12T08:27:32Z</dcterms:created>
  <dcterms:modified xsi:type="dcterms:W3CDTF">2024-10-23T03:16:50Z</dcterms:modified>
</cp:coreProperties>
</file>